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33" firstSheet="2"/>
  </bookViews>
  <sheets>
    <sheet name="汇总表（4个项目）" sheetId="10" r:id="rId1"/>
    <sheet name="汇总表（X484简明）" sheetId="2" r:id="rId2"/>
    <sheet name="明细表（X484简明）" sheetId="1" r:id="rId3"/>
    <sheet name="汇总表（X813睦党）" sheetId="5" r:id="rId4"/>
    <sheet name="明细表（X813睦党）" sheetId="7" r:id="rId5"/>
    <sheet name="汇总表（X813金谷山）" sheetId="8" r:id="rId6"/>
    <sheet name="明细表（X813金谷山）" sheetId="9" r:id="rId7"/>
    <sheet name="汇总表（X800云敏）" sheetId="3" r:id="rId8"/>
    <sheet name="明细表（X800云敏）" sheetId="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<sst xmlns="http://schemas.openxmlformats.org/spreadsheetml/2006/main" count="1728" uniqueCount="646">
  <si>
    <t>工程量清单汇总表</t>
  </si>
  <si>
    <t>招清单01表</t>
  </si>
  <si>
    <t>新兴县县道X484线天堂镇简明路口至简明段四升三改建工程、新兴县县道X813线太平镇湴塘至睦党段四升三改建工程、新兴县县道X813线太平镇金谷山至湴塘段四升三改建工程、新兴县县道X800线东成镇云敏村至思本村四升三改建工程施工</t>
  </si>
  <si>
    <t>序  号</t>
  </si>
  <si>
    <t>分段名称</t>
  </si>
  <si>
    <t>金额(元)</t>
  </si>
  <si>
    <t>1</t>
  </si>
  <si>
    <t>新兴县县道X484线天堂镇简明路口至简明段四升三改建工程</t>
  </si>
  <si>
    <t>2</t>
  </si>
  <si>
    <t>新兴县县道X813线太平镇湴塘至睦党段四升三改建工程</t>
  </si>
  <si>
    <t>3</t>
  </si>
  <si>
    <t>新兴县县道X813线太平镇金谷山至湴塘段四升三改建工程</t>
  </si>
  <si>
    <t>4</t>
  </si>
  <si>
    <t>新兴县县道X800线东成镇云敏村至思本村四升三改建工程</t>
  </si>
  <si>
    <t>5</t>
  </si>
  <si>
    <t>合计(投标报价）</t>
  </si>
  <si>
    <t>编制：</t>
  </si>
  <si>
    <t>复核：</t>
  </si>
  <si>
    <t>项目名称：新兴县县道X484线天堂镇简明路口至简明段四升三改建工程</t>
  </si>
  <si>
    <t>编制范围: 县道X484线K37+137-K39+601</t>
  </si>
  <si>
    <t>章  次</t>
  </si>
  <si>
    <t>科  目  名  称</t>
  </si>
  <si>
    <t>第100章</t>
  </si>
  <si>
    <t>总则</t>
  </si>
  <si>
    <t>第200章</t>
  </si>
  <si>
    <t>路基</t>
  </si>
  <si>
    <t>第300章</t>
  </si>
  <si>
    <t>路面</t>
  </si>
  <si>
    <t>第400章</t>
  </si>
  <si>
    <t>桥梁、涵洞</t>
  </si>
  <si>
    <t>第500章</t>
  </si>
  <si>
    <t>隧道</t>
  </si>
  <si>
    <t>6</t>
  </si>
  <si>
    <t>第600章</t>
  </si>
  <si>
    <t>交通安全设施工程</t>
  </si>
  <si>
    <t>7</t>
  </si>
  <si>
    <t>第700章</t>
  </si>
  <si>
    <t>绿化及环境保护设施</t>
  </si>
  <si>
    <t>8</t>
  </si>
  <si>
    <t>第800章</t>
  </si>
  <si>
    <t>机电工程</t>
  </si>
  <si>
    <t>9</t>
  </si>
  <si>
    <t>第900章</t>
  </si>
  <si>
    <t>附属区房建工程</t>
  </si>
  <si>
    <t>10</t>
  </si>
  <si>
    <t>第100章至900章清单合计</t>
  </si>
  <si>
    <t>11</t>
  </si>
  <si>
    <t>已包含在清单合计中的材料、工程设备、专业工程暂估价合计</t>
  </si>
  <si>
    <t>12</t>
  </si>
  <si>
    <t>清单合计减去材料、工程设备、专业工程暂估价
(即10-11)=12</t>
  </si>
  <si>
    <t>13</t>
  </si>
  <si>
    <t>计日工合计</t>
  </si>
  <si>
    <t>14</t>
  </si>
  <si>
    <t>暂列金额(不含计日工总额)</t>
  </si>
  <si>
    <t>15</t>
  </si>
  <si>
    <t>投标报价(10+13+14)=15</t>
  </si>
  <si>
    <t>工程量清单表</t>
  </si>
  <si>
    <t>项目名称: 新兴县县道X484线天堂镇简明路口至简明段四升三改建工程</t>
  </si>
  <si>
    <t>合同段:</t>
  </si>
  <si>
    <t>第 1 页</t>
  </si>
  <si>
    <t>共 5 页</t>
  </si>
  <si>
    <t>招清单01-1表</t>
  </si>
  <si>
    <t>工程量清单　第100章  总则</t>
  </si>
  <si>
    <t>子目号</t>
  </si>
  <si>
    <t>子  目  名  称</t>
  </si>
  <si>
    <t>单位</t>
  </si>
  <si>
    <t>数量</t>
  </si>
  <si>
    <t>单价(元)</t>
  </si>
  <si>
    <t>合价(元)</t>
  </si>
  <si>
    <t>101-1</t>
  </si>
  <si>
    <t>保险费</t>
  </si>
  <si>
    <t>总额</t>
  </si>
  <si>
    <t>1.000</t>
  </si>
  <si>
    <t>102-3</t>
  </si>
  <si>
    <t>安全生产费</t>
  </si>
  <si>
    <t>103-2</t>
  </si>
  <si>
    <t>临时用地</t>
  </si>
  <si>
    <t>103-3</t>
  </si>
  <si>
    <t>临时供电设施</t>
  </si>
  <si>
    <t>103-3-1</t>
  </si>
  <si>
    <t>设施架设、拆除</t>
  </si>
  <si>
    <t>103-5</t>
  </si>
  <si>
    <t>临时安全设施</t>
  </si>
  <si>
    <t>103-5-1</t>
  </si>
  <si>
    <t>施工标志牌65x200cm</t>
  </si>
  <si>
    <t>块</t>
  </si>
  <si>
    <t>6.000</t>
  </si>
  <si>
    <t>103-5-2</t>
  </si>
  <si>
    <t>警告标志70x70cm</t>
  </si>
  <si>
    <t>套</t>
  </si>
  <si>
    <t>103-5-3</t>
  </si>
  <si>
    <t>限速标志φ60cm</t>
  </si>
  <si>
    <t>2.000</t>
  </si>
  <si>
    <t>103-5-4</t>
  </si>
  <si>
    <t>红蓝太阳能爆闪灯400*150*80</t>
  </si>
  <si>
    <t>103-5-5</t>
  </si>
  <si>
    <t>施工警告灯</t>
  </si>
  <si>
    <t>个</t>
  </si>
  <si>
    <t>84.000</t>
  </si>
  <si>
    <t>103-5-6</t>
  </si>
  <si>
    <t>锥形交通标</t>
  </si>
  <si>
    <t>100.000</t>
  </si>
  <si>
    <t>104-1</t>
  </si>
  <si>
    <t>承包人驻地建设</t>
  </si>
  <si>
    <t>清单  第 100 章合计   人民币</t>
  </si>
  <si>
    <t>第 2 页</t>
  </si>
  <si>
    <t>工程量清单　第200章  路基</t>
  </si>
  <si>
    <t>202-1</t>
  </si>
  <si>
    <t>清理与掘除</t>
  </si>
  <si>
    <t>202-1-1</t>
  </si>
  <si>
    <t>清理现场</t>
  </si>
  <si>
    <t>m2</t>
  </si>
  <si>
    <t>4904.670</t>
  </si>
  <si>
    <t>202-1-2</t>
  </si>
  <si>
    <t>砍伐树木</t>
  </si>
  <si>
    <t>棵</t>
  </si>
  <si>
    <t>25.000</t>
  </si>
  <si>
    <t>203-1</t>
  </si>
  <si>
    <t>路基挖方</t>
  </si>
  <si>
    <t>203-1-1</t>
  </si>
  <si>
    <t>挖土方</t>
  </si>
  <si>
    <t>m3</t>
  </si>
  <si>
    <t>3530.000</t>
  </si>
  <si>
    <t>204-1</t>
  </si>
  <si>
    <t>路基填筑</t>
  </si>
  <si>
    <t>204-1-2</t>
  </si>
  <si>
    <t>利用土方</t>
  </si>
  <si>
    <t>1968.000</t>
  </si>
  <si>
    <t>204-1-5</t>
  </si>
  <si>
    <t>借土填方</t>
  </si>
  <si>
    <t>432.000</t>
  </si>
  <si>
    <t>204-1-7</t>
  </si>
  <si>
    <t>结构物台背回填</t>
  </si>
  <si>
    <t>204-1-7-5</t>
  </si>
  <si>
    <t>回填土</t>
  </si>
  <si>
    <t>77.180</t>
  </si>
  <si>
    <t>206-1</t>
  </si>
  <si>
    <t>整修路拱</t>
  </si>
  <si>
    <t>km</t>
  </si>
  <si>
    <t>2.464</t>
  </si>
  <si>
    <t>206-2</t>
  </si>
  <si>
    <t>整修边坡</t>
  </si>
  <si>
    <t>207-1</t>
  </si>
  <si>
    <t>边沟</t>
  </si>
  <si>
    <t>207-1-5</t>
  </si>
  <si>
    <t>现浇混凝土边沟</t>
  </si>
  <si>
    <t>207-1-5-3</t>
  </si>
  <si>
    <t>C20现浇混凝土边沟</t>
  </si>
  <si>
    <t>371.180</t>
  </si>
  <si>
    <t>208-1</t>
  </si>
  <si>
    <t>植物护坡</t>
  </si>
  <si>
    <t>208-1-1</t>
  </si>
  <si>
    <t>喷播草灌护坡</t>
  </si>
  <si>
    <t>7700.000</t>
  </si>
  <si>
    <t>清单  第 200 章合计   人民币</t>
  </si>
  <si>
    <t>第 3 页</t>
  </si>
  <si>
    <t>工程量清单　第300章  路面</t>
  </si>
  <si>
    <t>304</t>
  </si>
  <si>
    <t>水泥稳定土底基层、基层</t>
  </si>
  <si>
    <t>304-1</t>
  </si>
  <si>
    <t>304-1-3</t>
  </si>
  <si>
    <t>水泥含量5%以内稳定土底基层、基层</t>
  </si>
  <si>
    <t>304-1-3-1</t>
  </si>
  <si>
    <t>15cm厚5%水泥稳定碎石基层</t>
  </si>
  <si>
    <t>4508.780</t>
  </si>
  <si>
    <t>312-1</t>
  </si>
  <si>
    <t>普通水泥混凝土面板</t>
  </si>
  <si>
    <t>312-1-2</t>
  </si>
  <si>
    <t>22cm厚C35水泥混凝土面层(弯拉强度4.5MPa)</t>
  </si>
  <si>
    <t>4294.080</t>
  </si>
  <si>
    <t>313-1</t>
  </si>
  <si>
    <t>培土路肩</t>
  </si>
  <si>
    <t>739.200</t>
  </si>
  <si>
    <t>314-1</t>
  </si>
  <si>
    <t>排水管</t>
  </si>
  <si>
    <t>314-1-3</t>
  </si>
  <si>
    <t>纵向混凝土排水管</t>
  </si>
  <si>
    <t>314-1-3-2</t>
  </si>
  <si>
    <t>Ⅱ级钢筋混凝土承插管Φ1500mm</t>
  </si>
  <si>
    <t>m</t>
  </si>
  <si>
    <t>69.000</t>
  </si>
  <si>
    <t>316-5</t>
  </si>
  <si>
    <t>路面灌缝</t>
  </si>
  <si>
    <t>3929.200</t>
  </si>
  <si>
    <t>316-6</t>
  </si>
  <si>
    <t>30植筋</t>
  </si>
  <si>
    <t>根</t>
  </si>
  <si>
    <t>386.000</t>
  </si>
  <si>
    <t>316-7</t>
  </si>
  <si>
    <t>14植筋</t>
  </si>
  <si>
    <t>3521.000</t>
  </si>
  <si>
    <t>清单  第 300 章合计   人民币</t>
  </si>
  <si>
    <t>第 4 页</t>
  </si>
  <si>
    <t>工程量清单　第400章  桥梁、涵洞工程</t>
  </si>
  <si>
    <t>403-3</t>
  </si>
  <si>
    <t>桥面铺装钢筋</t>
  </si>
  <si>
    <t>403-3-1</t>
  </si>
  <si>
    <t>光圆钢筋（HPB300）</t>
  </si>
  <si>
    <t>kg</t>
  </si>
  <si>
    <t>148.400</t>
  </si>
  <si>
    <t>415-2</t>
  </si>
  <si>
    <t>水泥混凝土桥面铺装</t>
  </si>
  <si>
    <t>415-2-1</t>
  </si>
  <si>
    <t>普通水泥混凝土桥面铺装</t>
  </si>
  <si>
    <t>415-2-1-1</t>
  </si>
  <si>
    <t>普通水泥混凝土桥面铺装（按体积计）</t>
  </si>
  <si>
    <t>415-2-1-1-3</t>
  </si>
  <si>
    <t>C35混凝土</t>
  </si>
  <si>
    <t>1.900</t>
  </si>
  <si>
    <t>422-1</t>
  </si>
  <si>
    <t>涵基开挖</t>
  </si>
  <si>
    <t>325.700</t>
  </si>
  <si>
    <t>422-2</t>
  </si>
  <si>
    <t>涵洞基础垫层</t>
  </si>
  <si>
    <t>422-2-1</t>
  </si>
  <si>
    <t>砂砾垫层</t>
  </si>
  <si>
    <t>0.600</t>
  </si>
  <si>
    <t>422-3</t>
  </si>
  <si>
    <t>涵管、涵身混凝土基础</t>
  </si>
  <si>
    <t>422-3-3</t>
  </si>
  <si>
    <t>C25混凝土</t>
  </si>
  <si>
    <t>9.480</t>
  </si>
  <si>
    <t>422-3-4</t>
  </si>
  <si>
    <t>C30混凝土</t>
  </si>
  <si>
    <t>2.620</t>
  </si>
  <si>
    <t>422-6</t>
  </si>
  <si>
    <t>涵洞洞口基础</t>
  </si>
  <si>
    <t>422-6-1</t>
  </si>
  <si>
    <t>洞口混凝土基础</t>
  </si>
  <si>
    <t>422-6-1-3</t>
  </si>
  <si>
    <t>C20混凝土</t>
  </si>
  <si>
    <t>6.510</t>
  </si>
  <si>
    <t>422-6-1-4</t>
  </si>
  <si>
    <t>4.150</t>
  </si>
  <si>
    <t>422-7</t>
  </si>
  <si>
    <t>涵洞洞口墙身</t>
  </si>
  <si>
    <t>422-7-1</t>
  </si>
  <si>
    <t>洞口混凝土墙身</t>
  </si>
  <si>
    <t>422-7-1-3</t>
  </si>
  <si>
    <t>6.360</t>
  </si>
  <si>
    <t>422-7-1-4</t>
  </si>
  <si>
    <t>6.930</t>
  </si>
  <si>
    <t>422-8</t>
  </si>
  <si>
    <t>涵洞洞口、洞内铺砌及截水墙</t>
  </si>
  <si>
    <t>422-8-1</t>
  </si>
  <si>
    <t>混凝土铺砌及截水墙</t>
  </si>
  <si>
    <t>422-8-1-3</t>
  </si>
  <si>
    <t>9.530</t>
  </si>
  <si>
    <t>422-9</t>
  </si>
  <si>
    <t>预制安装运输混凝土圆管</t>
  </si>
  <si>
    <t>422-9-4</t>
  </si>
  <si>
    <t>预制、运输、安装混凝土圆管</t>
  </si>
  <si>
    <t>422-9-4-1</t>
  </si>
  <si>
    <t>钢筋</t>
  </si>
  <si>
    <t>138.000</t>
  </si>
  <si>
    <t>422-9-4-5</t>
  </si>
  <si>
    <t>1.320</t>
  </si>
  <si>
    <t>422-10</t>
  </si>
  <si>
    <t>盖板涵涵身</t>
  </si>
  <si>
    <t>422-10-1</t>
  </si>
  <si>
    <t>混凝土涵身</t>
  </si>
  <si>
    <t>422-10-1-5</t>
  </si>
  <si>
    <t>19.980</t>
  </si>
  <si>
    <t>422-11</t>
  </si>
  <si>
    <t>盖板涵盖板</t>
  </si>
  <si>
    <t>422-11-2</t>
  </si>
  <si>
    <t>预制安装混凝土盖板</t>
  </si>
  <si>
    <t>422-11-2-4</t>
  </si>
  <si>
    <t>预制、安装、运输盖板</t>
  </si>
  <si>
    <t>422-11-2-4-1</t>
  </si>
  <si>
    <t>484.800</t>
  </si>
  <si>
    <t>422-11-2-4-2</t>
  </si>
  <si>
    <t>2.840</t>
  </si>
  <si>
    <t>422-13</t>
  </si>
  <si>
    <t>台帽、帽石、护栏基座</t>
  </si>
  <si>
    <t>422-13-1</t>
  </si>
  <si>
    <t>台帽、帽石、护栏基座混凝土</t>
  </si>
  <si>
    <t>422-13-1-4</t>
  </si>
  <si>
    <t>4.100</t>
  </si>
  <si>
    <t>422-13-2</t>
  </si>
  <si>
    <t>台帽、帽石、护栏基座钢筋</t>
  </si>
  <si>
    <t>101.400</t>
  </si>
  <si>
    <t>清单  第 400 章合计   人民币</t>
  </si>
  <si>
    <t>第 5 页</t>
  </si>
  <si>
    <t>工程量清单　第600章  交通安全设施</t>
  </si>
  <si>
    <t>604-1</t>
  </si>
  <si>
    <t>单柱式交通标志</t>
  </si>
  <si>
    <t>604-1-1</t>
  </si>
  <si>
    <t>φ76mm立柱 圆形警告标志,直径60cm</t>
  </si>
  <si>
    <t>604-1-2</t>
  </si>
  <si>
    <t>φ76mm立柱 八角形禁令标志,外径60cm</t>
  </si>
  <si>
    <t>8.000</t>
  </si>
  <si>
    <t>604-1-3</t>
  </si>
  <si>
    <t>φ76mm立柱 三角形禁令标志,边长70cm</t>
  </si>
  <si>
    <t>11.000</t>
  </si>
  <si>
    <t>604-1-4</t>
  </si>
  <si>
    <t>φ76mm立柱  2x三角形禁令标志,边长70cm</t>
  </si>
  <si>
    <t>604-1-5</t>
  </si>
  <si>
    <t>φ108mm立柱 长方形指路标志，120×200cm</t>
  </si>
  <si>
    <t>604-12</t>
  </si>
  <si>
    <t>示警桩φ114mm X 4mm X 1200mm</t>
  </si>
  <si>
    <t>32.000</t>
  </si>
  <si>
    <t>605-1</t>
  </si>
  <si>
    <t>热熔型涂料路面标线</t>
  </si>
  <si>
    <t>605-1-1</t>
  </si>
  <si>
    <t>普通型（2mm厚）</t>
  </si>
  <si>
    <t>952.900</t>
  </si>
  <si>
    <t>605-1-3</t>
  </si>
  <si>
    <t>横向减速线（6mm厚）</t>
  </si>
  <si>
    <t>114.100</t>
  </si>
  <si>
    <t>605-8</t>
  </si>
  <si>
    <t>轮廓标</t>
  </si>
  <si>
    <t>605-8-1</t>
  </si>
  <si>
    <t>道口标柱φ114mm X 4mm X 1200mm</t>
  </si>
  <si>
    <t>56.000</t>
  </si>
  <si>
    <t>清单  第 600 章合计   人民币</t>
  </si>
  <si>
    <t>项目名称: 新兴县县道X813线太平镇湴塘至睦党段四升三改建工程</t>
  </si>
  <si>
    <t>编制范围:县道X813线K14+306～K18+967</t>
  </si>
  <si>
    <t>编制范围: 县道X813线K14+306～K18+967</t>
  </si>
  <si>
    <t>18415.640</t>
  </si>
  <si>
    <t>46.000</t>
  </si>
  <si>
    <t>202-3</t>
  </si>
  <si>
    <t>拆除结构物</t>
  </si>
  <si>
    <t>202-3-1</t>
  </si>
  <si>
    <t>拆除钢筋混凝土结构</t>
  </si>
  <si>
    <t>215.500</t>
  </si>
  <si>
    <t>20991.000</t>
  </si>
  <si>
    <t>路基外运</t>
  </si>
  <si>
    <t>利用土方回填碾压</t>
  </si>
  <si>
    <t>16332.000</t>
  </si>
  <si>
    <t>余方弃置</t>
  </si>
  <si>
    <t>14182.000</t>
  </si>
  <si>
    <t>176.000</t>
  </si>
  <si>
    <t>4.659</t>
  </si>
  <si>
    <t>0.500</t>
  </si>
  <si>
    <t>720.320</t>
  </si>
  <si>
    <t>22295.010</t>
  </si>
  <si>
    <t>208-1-2</t>
  </si>
  <si>
    <t>三维植被网护坡</t>
  </si>
  <si>
    <t>11387.880</t>
  </si>
  <si>
    <t>209-1</t>
  </si>
  <si>
    <t>砌体挡土墙</t>
  </si>
  <si>
    <t>209-1-1</t>
  </si>
  <si>
    <t>M7.5浆砌片石挡土墙</t>
  </si>
  <si>
    <t>1472.900</t>
  </si>
  <si>
    <t>209-3</t>
  </si>
  <si>
    <t>混凝土挡土墙</t>
  </si>
  <si>
    <t>209-3-1</t>
  </si>
  <si>
    <t>挡墙混凝土</t>
  </si>
  <si>
    <t>209-3-1-3</t>
  </si>
  <si>
    <t>C20片石混凝土</t>
  </si>
  <si>
    <t>463.000</t>
  </si>
  <si>
    <t>18415.140</t>
  </si>
  <si>
    <t>17538.700</t>
  </si>
  <si>
    <t>4659.000</t>
  </si>
  <si>
    <t>9318.000</t>
  </si>
  <si>
    <t>925.510</t>
  </si>
  <si>
    <t>415-2-1-1-6</t>
  </si>
  <si>
    <t>C40防水混凝土</t>
  </si>
  <si>
    <t>7.570</t>
  </si>
  <si>
    <t>678.000</t>
  </si>
  <si>
    <t>47.260</t>
  </si>
  <si>
    <t>422-3-5</t>
  </si>
  <si>
    <t>4.480</t>
  </si>
  <si>
    <t>422-5</t>
  </si>
  <si>
    <t>基础钢筋</t>
  </si>
  <si>
    <t>179.720</t>
  </si>
  <si>
    <t>20.560</t>
  </si>
  <si>
    <t>422-7-1-6</t>
  </si>
  <si>
    <t>21.380</t>
  </si>
  <si>
    <t>37.360</t>
  </si>
  <si>
    <t>422-10-1-4</t>
  </si>
  <si>
    <t>46.730</t>
  </si>
  <si>
    <t>4736.280</t>
  </si>
  <si>
    <t>422-11-2-4-3</t>
  </si>
  <si>
    <t>25.540</t>
  </si>
  <si>
    <t>602-1</t>
  </si>
  <si>
    <t>混凝土护栏</t>
  </si>
  <si>
    <t>602-1-1</t>
  </si>
  <si>
    <t>现浇混凝土护栏</t>
  </si>
  <si>
    <t>602-1-1-1</t>
  </si>
  <si>
    <t>护栏现浇混凝土钢筋</t>
  </si>
  <si>
    <t>1203.000</t>
  </si>
  <si>
    <t>602-1-1-5</t>
  </si>
  <si>
    <t>C35现浇混凝土</t>
  </si>
  <si>
    <t>4.600</t>
  </si>
  <si>
    <t>602-2</t>
  </si>
  <si>
    <t>单面波形梁钢护栏</t>
  </si>
  <si>
    <t>602-2-1</t>
  </si>
  <si>
    <t>路侧单面波形梁钢护栏</t>
  </si>
  <si>
    <t>602-2-11-1</t>
  </si>
  <si>
    <t>Gr-C-4E</t>
  </si>
  <si>
    <t>1833.000</t>
  </si>
  <si>
    <t>602-6</t>
  </si>
  <si>
    <t>波形梁钢护栏起、终端头</t>
  </si>
  <si>
    <t>602-6-1</t>
  </si>
  <si>
    <t>外展圆头式端头</t>
  </si>
  <si>
    <t>9.000</t>
  </si>
  <si>
    <t>602-6-3</t>
  </si>
  <si>
    <t>组合型圆端头</t>
  </si>
  <si>
    <t>φ76mm立柱 圆形禁令标志,直径60cm（单柱单牌）</t>
  </si>
  <si>
    <t>φ76mm立柱 八角形禁令标志,外径60cm（单柱单牌）</t>
  </si>
  <si>
    <t>φ76mm立柱 三角形警告标志,边长70cm（单柱单牌）</t>
  </si>
  <si>
    <t>20.000</t>
  </si>
  <si>
    <t>φ76mm立柱  2*圆形警告标志,外径=60cm 长方形辅助标志，60*30cm（单柱三牌）</t>
  </si>
  <si>
    <t>φ76mm立柱  圆形禁令标志外径=60cm +三角形警告标志，边长70cm （单柱双牌）</t>
  </si>
  <si>
    <t>604-1-6</t>
  </si>
  <si>
    <t>φ76mm立柱 凸面镜,直径100cm</t>
  </si>
  <si>
    <t>示警桩</t>
  </si>
  <si>
    <t>73.000</t>
  </si>
  <si>
    <t>1812.000</t>
  </si>
  <si>
    <t>235.000</t>
  </si>
  <si>
    <t>605-8-2</t>
  </si>
  <si>
    <t>附着式轮廓标</t>
  </si>
  <si>
    <t>174.000</t>
  </si>
  <si>
    <t>项目名称: 新兴县县道X813线太平镇金谷山至湴塘段四升三改建工程</t>
  </si>
  <si>
    <t>编制范围: 县道X813线K11+391～K14+306</t>
  </si>
  <si>
    <t>锥形标(70cm)</t>
  </si>
  <si>
    <t>300.000</t>
  </si>
  <si>
    <t>施工标志牌1（65*200cm）</t>
  </si>
  <si>
    <t>18.000</t>
  </si>
  <si>
    <t>施工标志牌2（50*100cm）</t>
  </si>
  <si>
    <t>3.000</t>
  </si>
  <si>
    <t>限速标志牌(圆形,直径60cm)</t>
  </si>
  <si>
    <t>警告标志牌(三角形,边长70cm)</t>
  </si>
  <si>
    <t>夜间施工警示灯</t>
  </si>
  <si>
    <t>126.000</t>
  </si>
  <si>
    <t>10510.500</t>
  </si>
  <si>
    <t>97.700</t>
  </si>
  <si>
    <t>10110.000</t>
  </si>
  <si>
    <t>10300.000</t>
  </si>
  <si>
    <t>618.200</t>
  </si>
  <si>
    <t>2.915</t>
  </si>
  <si>
    <t>207-2</t>
  </si>
  <si>
    <t>排水沟</t>
  </si>
  <si>
    <t>207-2-4</t>
  </si>
  <si>
    <t>现浇混凝土排水沟</t>
  </si>
  <si>
    <t>207-2-4-4</t>
  </si>
  <si>
    <t>C20现浇混凝土</t>
  </si>
  <si>
    <t>100.880</t>
  </si>
  <si>
    <t>207-9</t>
  </si>
  <si>
    <t>边沟、排水沟盖板</t>
  </si>
  <si>
    <t>207-9-1</t>
  </si>
  <si>
    <t>盖板钢筋</t>
  </si>
  <si>
    <t>902.900</t>
  </si>
  <si>
    <t>207-9-6</t>
  </si>
  <si>
    <t>盖板C30混凝土</t>
  </si>
  <si>
    <t>16445.630</t>
  </si>
  <si>
    <t>10500.210</t>
  </si>
  <si>
    <t>10000.200</t>
  </si>
  <si>
    <t>705.430</t>
  </si>
  <si>
    <t>6486.310</t>
  </si>
  <si>
    <t>6753.000</t>
  </si>
  <si>
    <t>491.580</t>
  </si>
  <si>
    <t>9.080</t>
  </si>
  <si>
    <t>1285.600</t>
  </si>
  <si>
    <t>3.960</t>
  </si>
  <si>
    <t>67.330</t>
  </si>
  <si>
    <t>53.280</t>
  </si>
  <si>
    <t>13.680</t>
  </si>
  <si>
    <t>51.720</t>
  </si>
  <si>
    <t>39.050</t>
  </si>
  <si>
    <t>422-8-1-4</t>
  </si>
  <si>
    <t>1.640</t>
  </si>
  <si>
    <t>1754.000</t>
  </si>
  <si>
    <t>10.040</t>
  </si>
  <si>
    <t>76.220</t>
  </si>
  <si>
    <t>2811.290</t>
  </si>
  <si>
    <t>19.210</t>
  </si>
  <si>
    <t>17.520</t>
  </si>
  <si>
    <t>1043.510</t>
  </si>
  <si>
    <t>1962.000</t>
  </si>
  <si>
    <t>φ76mm立柱 圆形,直径60cm</t>
  </si>
  <si>
    <t>φ76mm立柱 三角形,边长70cm</t>
  </si>
  <si>
    <t>19.000</t>
  </si>
  <si>
    <t>13.000</t>
  </si>
  <si>
    <t>24.000</t>
  </si>
  <si>
    <t>1194.900</t>
  </si>
  <si>
    <t>158.100</t>
  </si>
  <si>
    <t>12.000</t>
  </si>
  <si>
    <t>171.000</t>
  </si>
  <si>
    <t>项目名称: 新兴县县道X800线东成镇云敏村至思本村四升三改建工程</t>
  </si>
  <si>
    <t>编制范围: 县道X800线K10+580～K15+595</t>
  </si>
  <si>
    <t xml:space="preserve">合同段: </t>
  </si>
  <si>
    <t>102-5</t>
  </si>
  <si>
    <t>交通管制经费</t>
  </si>
  <si>
    <t>66.667</t>
  </si>
  <si>
    <t>202-1-3</t>
  </si>
  <si>
    <t>挖除树根</t>
  </si>
  <si>
    <t>108.000</t>
  </si>
  <si>
    <t>202-2</t>
  </si>
  <si>
    <t>挖除旧路面</t>
  </si>
  <si>
    <t>202-2-1</t>
  </si>
  <si>
    <t>挖除水泥混凝土路面</t>
  </si>
  <si>
    <t>202-2-1-15</t>
  </si>
  <si>
    <t>挖除180mm厚水泥混凝土路面</t>
  </si>
  <si>
    <t>1791.111</t>
  </si>
  <si>
    <t>202-2-4</t>
  </si>
  <si>
    <t>挖除各类稳定土基层</t>
  </si>
  <si>
    <t>202-2-4-14</t>
  </si>
  <si>
    <t>挖除170mm厚稳定土基层</t>
  </si>
  <si>
    <t>2126.471</t>
  </si>
  <si>
    <t>202-2-5</t>
  </si>
  <si>
    <t>铣刨水泥混凝土路面</t>
  </si>
  <si>
    <t>202-2-5-1</t>
  </si>
  <si>
    <t>铣刨10mm厚水泥混凝土路面</t>
  </si>
  <si>
    <t>30003.000</t>
  </si>
  <si>
    <t>202-3-2</t>
  </si>
  <si>
    <t>拆除混凝土结构</t>
  </si>
  <si>
    <t>2.800</t>
  </si>
  <si>
    <t>202-3-3</t>
  </si>
  <si>
    <t>拆除砖、石及其他砌体结构</t>
  </si>
  <si>
    <t>92.100</t>
  </si>
  <si>
    <t>202-3-4</t>
  </si>
  <si>
    <t>拆除标志、标牌</t>
  </si>
  <si>
    <t>座</t>
  </si>
  <si>
    <t>202-3-6</t>
  </si>
  <si>
    <t>拆除波形护栏</t>
  </si>
  <si>
    <t>28.000</t>
  </si>
  <si>
    <t>202-3-8</t>
  </si>
  <si>
    <t>铲除标线</t>
  </si>
  <si>
    <t>148.100</t>
  </si>
  <si>
    <t>202-3-9</t>
  </si>
  <si>
    <t>拆除示警桩（墩）</t>
  </si>
  <si>
    <t>27.000</t>
  </si>
  <si>
    <t>18366.740</t>
  </si>
  <si>
    <t>361.400</t>
  </si>
  <si>
    <t>204-1-7-3</t>
  </si>
  <si>
    <t>回填砂、砂砾</t>
  </si>
  <si>
    <t>330.500</t>
  </si>
  <si>
    <t>204-1-7-4</t>
  </si>
  <si>
    <t>回填粗粒土</t>
  </si>
  <si>
    <t>251.700</t>
  </si>
  <si>
    <t>204-1-11</t>
  </si>
  <si>
    <t>换填碎石</t>
  </si>
  <si>
    <t>56.100</t>
  </si>
  <si>
    <t>207-2-4-5</t>
  </si>
  <si>
    <t>C25现浇混凝土</t>
  </si>
  <si>
    <t>118.680</t>
  </si>
  <si>
    <t>209-3-1-4</t>
  </si>
  <si>
    <t>C25片石混凝土</t>
  </si>
  <si>
    <t>468.810</t>
  </si>
  <si>
    <t>209-4</t>
  </si>
  <si>
    <t>挡土墙基础垫层</t>
  </si>
  <si>
    <t>209-4-2</t>
  </si>
  <si>
    <t>挡土墙基础碎石垫层</t>
  </si>
  <si>
    <t>50.800</t>
  </si>
  <si>
    <t>216-1</t>
  </si>
  <si>
    <t>混凝土楼梯</t>
  </si>
  <si>
    <t>2.500</t>
  </si>
  <si>
    <t>302-1</t>
  </si>
  <si>
    <t>垫层</t>
  </si>
  <si>
    <t>302-1-1</t>
  </si>
  <si>
    <t>碎石垫层</t>
  </si>
  <si>
    <t>302-1-1-1</t>
  </si>
  <si>
    <t>厚150mm以内</t>
  </si>
  <si>
    <t>10346.800</t>
  </si>
  <si>
    <t>308-2</t>
  </si>
  <si>
    <t>黏层</t>
  </si>
  <si>
    <t>308-2-2</t>
  </si>
  <si>
    <t>改性乳化沥青粘层</t>
  </si>
  <si>
    <t>310-2</t>
  </si>
  <si>
    <t>封层</t>
  </si>
  <si>
    <t>310-2-7</t>
  </si>
  <si>
    <t>玻璃纤维土工格栅</t>
  </si>
  <si>
    <t>15858.300</t>
  </si>
  <si>
    <t>311-1</t>
  </si>
  <si>
    <t>细粒式改性沥青混合料</t>
  </si>
  <si>
    <t>311-1-5</t>
  </si>
  <si>
    <t>细粒式改性沥青 厚50mm</t>
  </si>
  <si>
    <t>厚200mm面板</t>
  </si>
  <si>
    <t>8143.250</t>
  </si>
  <si>
    <t>312-2</t>
  </si>
  <si>
    <t>混凝土路面钢筋</t>
  </si>
  <si>
    <t>312-2-4</t>
  </si>
  <si>
    <t>传立杆、拉杆</t>
  </si>
  <si>
    <t>9245.000</t>
  </si>
  <si>
    <t>312-2-5</t>
  </si>
  <si>
    <t>植筋</t>
  </si>
  <si>
    <t>10918.000</t>
  </si>
  <si>
    <t>315-1</t>
  </si>
  <si>
    <t>挖土质路槽及换填</t>
  </si>
  <si>
    <t>2959.340</t>
  </si>
  <si>
    <t>上部结构钢筋（包括现浇、预制梁板、整体化层、桥面连续、绞缝、桥面铺装等）</t>
  </si>
  <si>
    <t>403-3-2</t>
  </si>
  <si>
    <t>带肋钢筋（HRB335、HRB400）</t>
  </si>
  <si>
    <t>763.500</t>
  </si>
  <si>
    <t>403-4</t>
  </si>
  <si>
    <t>附属结构钢筋（包括缘石、人行道、防撞墙、栏杆、护栏、桥头搭板、枕梁、抗震挡块、支座垫石等）</t>
  </si>
  <si>
    <t>403-4-1</t>
  </si>
  <si>
    <t>光圆钢筋（HPB235、HPB300）</t>
  </si>
  <si>
    <t>129.600</t>
  </si>
  <si>
    <t>403-4-2</t>
  </si>
  <si>
    <t>324.800</t>
  </si>
  <si>
    <t>410-6</t>
  </si>
  <si>
    <t>现浇混凝土附属结构</t>
  </si>
  <si>
    <t>410-6-4</t>
  </si>
  <si>
    <t>3.400</t>
  </si>
  <si>
    <t>4.800</t>
  </si>
  <si>
    <t>418-1</t>
  </si>
  <si>
    <t>418-1-2</t>
  </si>
  <si>
    <t>PVC-U管</t>
  </si>
  <si>
    <t>418-1-2-2</t>
  </si>
  <si>
    <t>直径φ100mmPVC-U管</t>
  </si>
  <si>
    <t>304.200</t>
  </si>
  <si>
    <t>422-3-4-3</t>
  </si>
  <si>
    <t>16.600</t>
  </si>
  <si>
    <t>315.100</t>
  </si>
  <si>
    <t>15.800</t>
  </si>
  <si>
    <t>34.900</t>
  </si>
  <si>
    <t>422-8-2</t>
  </si>
  <si>
    <t>浆砌片（块）石铺砌及截水墙</t>
  </si>
  <si>
    <t>49.600</t>
  </si>
  <si>
    <t>33.700</t>
  </si>
  <si>
    <t>422-11-1</t>
  </si>
  <si>
    <t>现浇混凝土盖板</t>
  </si>
  <si>
    <t>422-11-1-1</t>
  </si>
  <si>
    <t>现浇盖板钢筋</t>
  </si>
  <si>
    <t>3960.700</t>
  </si>
  <si>
    <t>422-11-1-6</t>
  </si>
  <si>
    <t>23.300</t>
  </si>
  <si>
    <t>422-17</t>
  </si>
  <si>
    <t>涵洞清淤</t>
  </si>
  <si>
    <t>602-2-1-11</t>
  </si>
  <si>
    <t>Gr-B-2C</t>
  </si>
  <si>
    <t>602-2-1-11-1</t>
  </si>
  <si>
    <t>路基段</t>
  </si>
  <si>
    <t>668.000</t>
  </si>
  <si>
    <t>602-2-1-11-2</t>
  </si>
  <si>
    <t>挡墙段</t>
  </si>
  <si>
    <t>116.000</t>
  </si>
  <si>
    <t>三角形700mm</t>
  </si>
  <si>
    <t>圆形600mm</t>
  </si>
  <si>
    <t>三角形700mm*2</t>
  </si>
  <si>
    <t>7.000</t>
  </si>
  <si>
    <t>圆形600mm+三角形700mm</t>
  </si>
  <si>
    <t>604-14</t>
  </si>
  <si>
    <t>道口标柱</t>
  </si>
  <si>
    <t>52.000</t>
  </si>
  <si>
    <t>605-1-2</t>
  </si>
  <si>
    <t>反光型</t>
  </si>
  <si>
    <t>405.000</t>
  </si>
  <si>
    <t>605-1-4</t>
  </si>
  <si>
    <t>振动</t>
  </si>
  <si>
    <t>272.000</t>
  </si>
  <si>
    <t>113.000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</si>
</sst>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Arial Narrow"/>
      <charset val="134"/>
    </font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b/>
      <sz val="24"/>
      <color indexed="8"/>
      <name val="smartSimSun"/>
      <charset val="134"/>
    </font>
    <font>
      <sz val="12"/>
      <color indexed="8"/>
      <name val="smartSimSun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62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2" fillId="0" borderId="6" xfId="0" applyFont="1" applyBorder="1" applyAlignment="1">
      <alignment horizontal="right" shrinkToFit="1"/>
    </xf>
    <xf numFmtId="176" fontId="2" fillId="0" borderId="6" xfId="0" applyNumberFormat="1" applyFont="1" applyBorder="1" applyAlignment="1">
      <alignment horizontal="right" shrinkToFit="1"/>
    </xf>
    <xf numFmtId="0" fontId="2" fillId="0" borderId="7" xfId="0" applyFont="1" applyBorder="1" applyAlignment="1">
      <alignment horizontal="right" shrinkToFit="1"/>
    </xf>
    <xf numFmtId="0" fontId="3" fillId="0" borderId="7" xfId="0" applyFont="1" applyBorder="1" applyAlignment="1">
      <alignment horizontal="right" shrinkToFit="1"/>
    </xf>
    <xf numFmtId="176" fontId="2" fillId="0" borderId="6" xfId="0" applyNumberFormat="1" applyFont="1" applyBorder="1" applyAlignment="1" applyProtection="1">
      <alignment horizontal="right" shrinkToFit="1"/>
      <protection locked="0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right" vertical="center" shrinkToFi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right" vertical="center" shrinkToFit="1"/>
    </xf>
    <xf numFmtId="0" fontId="2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shrinkToFit="1"/>
    </xf>
    <xf numFmtId="0" fontId="5" fillId="0" borderId="6" xfId="0" applyFont="1" applyFill="1" applyBorder="1" applyAlignment="1">
      <alignment horizontal="right" shrinkToFit="1"/>
    </xf>
    <xf numFmtId="176" fontId="5" fillId="0" borderId="6" xfId="0" applyNumberFormat="1" applyFont="1" applyFill="1" applyBorder="1" applyAlignment="1">
      <alignment horizontal="right" shrinkToFit="1"/>
    </xf>
    <xf numFmtId="0" fontId="5" fillId="0" borderId="7" xfId="0" applyFont="1" applyFill="1" applyBorder="1" applyAlignment="1">
      <alignment horizontal="right" shrinkToFit="1"/>
    </xf>
    <xf numFmtId="0" fontId="2" fillId="0" borderId="8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right" shrinkToFit="1"/>
    </xf>
    <xf numFmtId="176" fontId="5" fillId="0" borderId="6" xfId="0" applyNumberFormat="1" applyFont="1" applyBorder="1" applyAlignment="1">
      <alignment horizontal="right" shrinkToFit="1"/>
    </xf>
    <xf numFmtId="0" fontId="5" fillId="0" borderId="7" xfId="0" applyFont="1" applyBorder="1" applyAlignment="1">
      <alignment horizontal="right" shrinkToFit="1"/>
    </xf>
    <xf numFmtId="0" fontId="0" fillId="0" borderId="0" xfId="0" applyAlignment="1" applyProtection="1">
      <alignment horizontal="left" vertical="center" wrapText="1"/>
      <protection locked="0"/>
    </xf>
    <xf numFmtId="176" fontId="5" fillId="0" borderId="6" xfId="0" applyNumberFormat="1" applyFont="1" applyBorder="1" applyAlignment="1" applyProtection="1">
      <alignment horizontal="right" shrinkToFit="1"/>
      <protection locked="0"/>
    </xf>
    <xf numFmtId="0" fontId="3" fillId="0" borderId="7" xfId="0" applyNumberFormat="1" applyFont="1" applyBorder="1" applyAlignment="1">
      <alignment horizontal="right" vertical="center" shrinkToFi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shrinkToFit="1"/>
    </xf>
    <xf numFmtId="177" fontId="10" fillId="0" borderId="6" xfId="0" applyNumberFormat="1" applyFont="1" applyFill="1" applyBorder="1" applyAlignment="1">
      <alignment horizontal="right" vertical="center" shrinkToFit="1"/>
    </xf>
    <xf numFmtId="0" fontId="9" fillId="0" borderId="0" xfId="0" applyFont="1" applyFill="1" applyAlignment="1">
      <alignment horizontal="right" vertical="center" shrinkToFi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vertical="center" shrinkToFi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theme="0"/>
      </font>
    </dxf>
    <dxf>
      <fill>
        <patternFill patternType="solid"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E23" sqref="E23"/>
    </sheetView>
  </sheetViews>
  <sheetFormatPr defaultColWidth="9" defaultRowHeight="13.5" outlineLevelCol="3"/>
  <cols>
    <col min="1" max="1" width="10.25" style="51" customWidth="1"/>
    <col min="2" max="3" width="27.125" style="51" customWidth="1"/>
    <col min="4" max="4" width="16.375" style="51" customWidth="1"/>
    <col min="5" max="16384" width="9" style="51"/>
  </cols>
  <sheetData>
    <row r="1" ht="41" customHeight="1" spans="1:4">
      <c r="A1" s="52" t="s">
        <v>0</v>
      </c>
      <c r="B1" s="53"/>
      <c r="C1" s="53"/>
      <c r="D1" s="53"/>
    </row>
    <row r="2" ht="25.5" spans="1:4">
      <c r="A2" s="33"/>
      <c r="B2" s="33"/>
      <c r="C2" s="33"/>
      <c r="D2" s="33"/>
    </row>
    <row r="3" ht="14.25" spans="1:4">
      <c r="A3" s="54"/>
      <c r="B3" s="54"/>
      <c r="C3" s="54"/>
      <c r="D3" s="55" t="s">
        <v>1</v>
      </c>
    </row>
    <row r="4" ht="63" customHeight="1" spans="1:4">
      <c r="A4" s="56" t="s">
        <v>2</v>
      </c>
      <c r="B4" s="56"/>
      <c r="C4" s="56"/>
      <c r="D4" s="56"/>
    </row>
    <row r="5" ht="28.5" customHeight="1" spans="1:4">
      <c r="A5" s="57" t="s">
        <v>3</v>
      </c>
      <c r="B5" s="57" t="s">
        <v>4</v>
      </c>
      <c r="C5" s="57"/>
      <c r="D5" s="57" t="s">
        <v>5</v>
      </c>
    </row>
    <row r="6" ht="28.5" customHeight="1" spans="1:4">
      <c r="A6" s="57" t="s">
        <v>6</v>
      </c>
      <c r="B6" s="57" t="s">
        <v>7</v>
      </c>
      <c r="C6" s="57"/>
      <c r="D6" s="58">
        <f>'汇总表（X484简明）'!D20</f>
        <v>8446</v>
      </c>
    </row>
    <row r="7" ht="28.5" customHeight="1" spans="1:4">
      <c r="A7" s="57" t="s">
        <v>8</v>
      </c>
      <c r="B7" s="57" t="s">
        <v>9</v>
      </c>
      <c r="C7" s="57"/>
      <c r="D7" s="58">
        <f>'汇总表（X813睦党）'!D20</f>
        <v>0</v>
      </c>
    </row>
    <row r="8" ht="28.5" customHeight="1" spans="1:4">
      <c r="A8" s="57" t="s">
        <v>10</v>
      </c>
      <c r="B8" s="57" t="s">
        <v>11</v>
      </c>
      <c r="C8" s="57"/>
      <c r="D8" s="58">
        <f>'汇总表（X813金谷山）'!D20</f>
        <v>0</v>
      </c>
    </row>
    <row r="9" ht="28.5" customHeight="1" spans="1:4">
      <c r="A9" s="57" t="s">
        <v>12</v>
      </c>
      <c r="B9" s="57" t="s">
        <v>13</v>
      </c>
      <c r="C9" s="57"/>
      <c r="D9" s="58">
        <f>'汇总表（X800云敏）'!D20</f>
        <v>17510</v>
      </c>
    </row>
    <row r="10" ht="28.5" customHeight="1" spans="1:4">
      <c r="A10" s="57" t="s">
        <v>14</v>
      </c>
      <c r="B10" s="57" t="s">
        <v>15</v>
      </c>
      <c r="C10" s="57"/>
      <c r="D10" s="58">
        <f>SUM(D6:D9)</f>
        <v>25956</v>
      </c>
    </row>
    <row r="11" ht="28.5" customHeight="1" spans="1:4">
      <c r="A11" s="59" t="s">
        <v>16</v>
      </c>
      <c r="B11" s="60"/>
      <c r="C11" s="59" t="s">
        <v>17</v>
      </c>
      <c r="D11" s="61"/>
    </row>
  </sheetData>
  <sheetProtection password="DC84" sheet="1" objects="1"/>
  <mergeCells count="8">
    <mergeCell ref="A1:D1"/>
    <mergeCell ref="A4:D4"/>
    <mergeCell ref="B5:C5"/>
    <mergeCell ref="B6:C6"/>
    <mergeCell ref="B7:C7"/>
    <mergeCell ref="B8:C8"/>
    <mergeCell ref="B9:C9"/>
    <mergeCell ref="B10:C10"/>
  </mergeCells>
  <conditionalFormatting sqref="D6:D10">
    <cfRule type="cellIs" dxfId="0" priority="1" operator="equal">
      <formula>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D15" sqref="D15"/>
    </sheetView>
  </sheetViews>
  <sheetFormatPr defaultColWidth="9" defaultRowHeight="14.25" outlineLevelCol="3"/>
  <cols>
    <col min="1" max="2" width="12.25" customWidth="1"/>
    <col min="3" max="3" width="44.7416666666667" customWidth="1"/>
    <col min="4" max="4" width="12.25" customWidth="1"/>
    <col min="5" max="5" width="20" customWidth="1"/>
  </cols>
  <sheetData>
    <row r="1" ht="32.95" customHeight="1" spans="1:4">
      <c r="A1" s="19" t="s">
        <v>0</v>
      </c>
      <c r="B1" s="19"/>
      <c r="C1" s="19"/>
      <c r="D1" s="19"/>
    </row>
    <row r="2" ht="16.85" customHeight="1" spans="4:4">
      <c r="D2" s="4" t="s">
        <v>1</v>
      </c>
    </row>
    <row r="3" ht="16.85" customHeight="1" spans="1:4">
      <c r="A3" s="20" t="s">
        <v>18</v>
      </c>
      <c r="B3" s="20"/>
      <c r="C3" s="20"/>
      <c r="D3" s="20"/>
    </row>
    <row r="4" ht="16.1" customHeight="1" spans="1:4">
      <c r="A4" s="21" t="s">
        <v>19</v>
      </c>
      <c r="B4" s="21"/>
      <c r="C4" s="21"/>
      <c r="D4" s="21"/>
    </row>
    <row r="5" ht="16.85" customHeight="1" spans="1:4">
      <c r="A5" s="22" t="s">
        <v>3</v>
      </c>
      <c r="B5" s="23" t="s">
        <v>20</v>
      </c>
      <c r="C5" s="23" t="s">
        <v>21</v>
      </c>
      <c r="D5" s="24" t="s">
        <v>5</v>
      </c>
    </row>
    <row r="6" ht="27.85" customHeight="1" spans="1:4">
      <c r="A6" s="22" t="s">
        <v>6</v>
      </c>
      <c r="B6" s="25" t="s">
        <v>22</v>
      </c>
      <c r="C6" s="25" t="s">
        <v>23</v>
      </c>
      <c r="D6" s="26">
        <f>'明细表（X484简明）'!C50</f>
        <v>8200</v>
      </c>
    </row>
    <row r="7" ht="27.85" customHeight="1" spans="1:4">
      <c r="A7" s="22" t="s">
        <v>8</v>
      </c>
      <c r="B7" s="25" t="s">
        <v>24</v>
      </c>
      <c r="C7" s="25" t="s">
        <v>25</v>
      </c>
      <c r="D7" s="26">
        <f>'明细表（X484简明）'!C102</f>
        <v>0</v>
      </c>
    </row>
    <row r="8" ht="27.85" customHeight="1" spans="1:4">
      <c r="A8" s="22" t="s">
        <v>10</v>
      </c>
      <c r="B8" s="25" t="s">
        <v>26</v>
      </c>
      <c r="C8" s="25" t="s">
        <v>27</v>
      </c>
      <c r="D8" s="26">
        <f>'明细表（X484简明）'!C154</f>
        <v>0</v>
      </c>
    </row>
    <row r="9" ht="27.85" customHeight="1" spans="1:4">
      <c r="A9" s="22" t="s">
        <v>12</v>
      </c>
      <c r="B9" s="25" t="s">
        <v>28</v>
      </c>
      <c r="C9" s="25" t="s">
        <v>29</v>
      </c>
      <c r="D9" s="26">
        <f>'明细表（X484简明）'!C206</f>
        <v>0</v>
      </c>
    </row>
    <row r="10" ht="27.1" customHeight="1" spans="1:4">
      <c r="A10" s="22" t="s">
        <v>14</v>
      </c>
      <c r="B10" s="25" t="s">
        <v>30</v>
      </c>
      <c r="C10" s="25" t="s">
        <v>31</v>
      </c>
      <c r="D10" s="26"/>
    </row>
    <row r="11" ht="27.85" customHeight="1" spans="1:4">
      <c r="A11" s="22" t="s">
        <v>32</v>
      </c>
      <c r="B11" s="25" t="s">
        <v>33</v>
      </c>
      <c r="C11" s="25" t="s">
        <v>34</v>
      </c>
      <c r="D11" s="26">
        <f>'明细表（X484简明）'!C258</f>
        <v>0</v>
      </c>
    </row>
    <row r="12" ht="27.85" customHeight="1" spans="1:4">
      <c r="A12" s="22" t="s">
        <v>35</v>
      </c>
      <c r="B12" s="25" t="s">
        <v>36</v>
      </c>
      <c r="C12" s="25" t="s">
        <v>37</v>
      </c>
      <c r="D12" s="26"/>
    </row>
    <row r="13" ht="27.85" customHeight="1" spans="1:4">
      <c r="A13" s="22" t="s">
        <v>38</v>
      </c>
      <c r="B13" s="25" t="s">
        <v>39</v>
      </c>
      <c r="C13" s="25" t="s">
        <v>40</v>
      </c>
      <c r="D13" s="26"/>
    </row>
    <row r="14" ht="27.85" customHeight="1" spans="1:4">
      <c r="A14" s="22" t="s">
        <v>41</v>
      </c>
      <c r="B14" s="25" t="s">
        <v>42</v>
      </c>
      <c r="C14" s="25" t="s">
        <v>43</v>
      </c>
      <c r="D14" s="26"/>
    </row>
    <row r="15" ht="27.85" customHeight="1" spans="1:4">
      <c r="A15" s="22" t="s">
        <v>44</v>
      </c>
      <c r="B15" s="25" t="s">
        <v>45</v>
      </c>
      <c r="C15" s="25"/>
      <c r="D15" s="50">
        <f>SUM(D6:D14)</f>
        <v>8200</v>
      </c>
    </row>
    <row r="16" ht="27.85" customHeight="1" spans="1:4">
      <c r="A16" s="27" t="s">
        <v>46</v>
      </c>
      <c r="B16" s="25" t="s">
        <v>47</v>
      </c>
      <c r="C16" s="25"/>
      <c r="D16" s="26">
        <f>'明细表（X484简明）'!F8</f>
        <v>8200</v>
      </c>
    </row>
    <row r="17" ht="27.85" customHeight="1" spans="1:4">
      <c r="A17" s="27" t="s">
        <v>48</v>
      </c>
      <c r="B17" s="28" t="s">
        <v>49</v>
      </c>
      <c r="C17" s="28"/>
      <c r="D17" s="26">
        <f>D15-D16</f>
        <v>0</v>
      </c>
    </row>
    <row r="18" ht="27.1" customHeight="1" spans="1:4">
      <c r="A18" s="27" t="s">
        <v>50</v>
      </c>
      <c r="B18" s="24" t="s">
        <v>51</v>
      </c>
      <c r="C18" s="24"/>
      <c r="D18" s="26"/>
    </row>
    <row r="19" ht="27.85" customHeight="1" spans="1:4">
      <c r="A19" s="27" t="s">
        <v>52</v>
      </c>
      <c r="B19" s="24" t="s">
        <v>53</v>
      </c>
      <c r="C19" s="24"/>
      <c r="D19" s="26">
        <f>ROUND(D15*0.03,0)</f>
        <v>246</v>
      </c>
    </row>
    <row r="20" ht="27.85" customHeight="1" spans="1:4">
      <c r="A20" s="29" t="s">
        <v>54</v>
      </c>
      <c r="B20" s="30" t="s">
        <v>55</v>
      </c>
      <c r="C20" s="30"/>
      <c r="D20" s="31">
        <f>D15+D18+D19</f>
        <v>8446</v>
      </c>
    </row>
    <row r="21" ht="16.85" customHeight="1" spans="1:4">
      <c r="A21" s="4"/>
      <c r="B21" s="4"/>
      <c r="D21" s="4"/>
    </row>
    <row r="22" ht="214.65" customHeight="1"/>
  </sheetData>
  <sheetProtection password="DC84" sheet="1" objects="1"/>
  <mergeCells count="10">
    <mergeCell ref="A1:D1"/>
    <mergeCell ref="A3:D3"/>
    <mergeCell ref="A4:D4"/>
    <mergeCell ref="B15:C15"/>
    <mergeCell ref="B16:C16"/>
    <mergeCell ref="B17:C17"/>
    <mergeCell ref="B18:C18"/>
    <mergeCell ref="B19:C19"/>
    <mergeCell ref="B20:C20"/>
    <mergeCell ref="A21:B21"/>
  </mergeCells>
  <conditionalFormatting sqref="D$1:D$1048576">
    <cfRule type="cellIs" dxfId="0" priority="1" operator="equal">
      <formula>0</formula>
    </cfRule>
  </conditionalFormatting>
  <pageMargins left="0.98" right="0.12" top="0.315" bottom="0.315" header="0" footer="0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0"/>
  <sheetViews>
    <sheetView workbookViewId="0">
      <selection activeCell="F20" sqref="F20"/>
    </sheetView>
  </sheetViews>
  <sheetFormatPr defaultColWidth="9" defaultRowHeight="14.25"/>
  <cols>
    <col min="1" max="1" width="10.625" customWidth="1"/>
    <col min="2" max="2" width="35.8666666666667" customWidth="1"/>
    <col min="3" max="3" width="5.625" customWidth="1"/>
    <col min="4" max="4" width="9.875" customWidth="1"/>
    <col min="5" max="6" width="9.75" customWidth="1"/>
    <col min="7" max="7" width="20" customWidth="1"/>
  </cols>
  <sheetData>
    <row r="1" ht="32.95" customHeight="1" spans="1:6">
      <c r="A1" s="1" t="s">
        <v>56</v>
      </c>
      <c r="B1" s="1"/>
      <c r="C1" s="1"/>
      <c r="D1" s="1"/>
      <c r="E1" s="1"/>
      <c r="F1" s="1"/>
    </row>
    <row r="2" ht="13.9" customHeight="1" spans="1:6">
      <c r="A2" s="2" t="s">
        <v>57</v>
      </c>
      <c r="B2" s="2"/>
      <c r="C2" s="3" t="s">
        <v>58</v>
      </c>
      <c r="D2" s="3"/>
      <c r="E2" s="3"/>
      <c r="F2" s="3"/>
    </row>
    <row r="3" ht="13.9" customHeight="1" spans="1:6">
      <c r="A3" s="2" t="s">
        <v>19</v>
      </c>
      <c r="B3" s="2"/>
      <c r="C3" s="2"/>
      <c r="D3" s="4" t="s">
        <v>59</v>
      </c>
      <c r="E3" s="4" t="s">
        <v>60</v>
      </c>
      <c r="F3" s="3" t="s">
        <v>61</v>
      </c>
    </row>
    <row r="4" ht="27.85" customHeight="1" spans="1:6">
      <c r="A4" s="5" t="s">
        <v>62</v>
      </c>
      <c r="B4" s="5"/>
      <c r="C4" s="5"/>
      <c r="D4" s="5"/>
      <c r="E4" s="5"/>
      <c r="F4" s="5"/>
    </row>
    <row r="5" ht="13.9" customHeight="1" spans="1:6">
      <c r="A5" s="6" t="s">
        <v>63</v>
      </c>
      <c r="B5" s="7" t="s">
        <v>64</v>
      </c>
      <c r="C5" s="7" t="s">
        <v>65</v>
      </c>
      <c r="D5" s="7" t="s">
        <v>66</v>
      </c>
      <c r="E5" s="7" t="s">
        <v>67</v>
      </c>
      <c r="F5" s="8" t="s">
        <v>68</v>
      </c>
    </row>
    <row r="6" ht="13.2" customHeight="1" spans="1:6">
      <c r="A6" s="9" t="s">
        <v>69</v>
      </c>
      <c r="B6" s="10" t="s">
        <v>70</v>
      </c>
      <c r="C6" s="11" t="s">
        <v>71</v>
      </c>
      <c r="D6" s="45" t="s">
        <v>72</v>
      </c>
      <c r="E6" s="46">
        <f>ROUND((F7+F10+F12+F13+F14+F15+F16+F17+F18+C102+C154+C206+C258)*0.004,2)</f>
        <v>0</v>
      </c>
      <c r="F6" s="47">
        <f t="shared" ref="F6:F8" si="0">ROUND(D6*E6,0)</f>
        <v>0</v>
      </c>
    </row>
    <row r="7" ht="13.9" customHeight="1" spans="1:6">
      <c r="A7" s="9" t="s">
        <v>73</v>
      </c>
      <c r="B7" s="10" t="s">
        <v>74</v>
      </c>
      <c r="C7" s="11" t="s">
        <v>71</v>
      </c>
      <c r="D7" s="45" t="s">
        <v>72</v>
      </c>
      <c r="E7" s="46">
        <f>ROUND((F10+F12+F13+F14+F15+F16+F17+C102+C154+C206+C258)*0.015,2)</f>
        <v>0</v>
      </c>
      <c r="F7" s="47">
        <f t="shared" si="0"/>
        <v>0</v>
      </c>
    </row>
    <row r="8" ht="13.2" customHeight="1" spans="1:6">
      <c r="A8" s="9" t="s">
        <v>75</v>
      </c>
      <c r="B8" s="10" t="s">
        <v>76</v>
      </c>
      <c r="C8" s="11" t="s">
        <v>71</v>
      </c>
      <c r="D8" s="45" t="s">
        <v>72</v>
      </c>
      <c r="E8" s="46">
        <v>8200</v>
      </c>
      <c r="F8" s="47">
        <f t="shared" si="0"/>
        <v>8200</v>
      </c>
    </row>
    <row r="9" ht="13.2" customHeight="1" spans="1:6">
      <c r="A9" s="9" t="s">
        <v>77</v>
      </c>
      <c r="B9" s="10" t="s">
        <v>78</v>
      </c>
      <c r="C9" s="11"/>
      <c r="D9" s="45"/>
      <c r="E9" s="45"/>
      <c r="F9" s="47"/>
    </row>
    <row r="10" ht="13.9" customHeight="1" spans="1:6">
      <c r="A10" s="9" t="s">
        <v>79</v>
      </c>
      <c r="B10" s="10" t="s">
        <v>80</v>
      </c>
      <c r="C10" s="11" t="s">
        <v>71</v>
      </c>
      <c r="D10" s="45" t="s">
        <v>72</v>
      </c>
      <c r="E10" s="46"/>
      <c r="F10" s="47">
        <f>ROUND(D10*E10,0)</f>
        <v>0</v>
      </c>
    </row>
    <row r="11" ht="13.2" customHeight="1" spans="1:6">
      <c r="A11" s="9" t="s">
        <v>81</v>
      </c>
      <c r="B11" s="10" t="s">
        <v>82</v>
      </c>
      <c r="C11" s="11"/>
      <c r="D11" s="45"/>
      <c r="E11" s="46"/>
      <c r="F11" s="47"/>
    </row>
    <row r="12" ht="13.9" customHeight="1" spans="1:6">
      <c r="A12" s="9" t="s">
        <v>83</v>
      </c>
      <c r="B12" s="10" t="s">
        <v>84</v>
      </c>
      <c r="C12" s="11" t="s">
        <v>85</v>
      </c>
      <c r="D12" s="45" t="s">
        <v>86</v>
      </c>
      <c r="E12" s="46"/>
      <c r="F12" s="47">
        <f>ROUND(D12*E12,0)</f>
        <v>0</v>
      </c>
    </row>
    <row r="13" ht="13.2" customHeight="1" spans="1:6">
      <c r="A13" s="9" t="s">
        <v>87</v>
      </c>
      <c r="B13" s="10" t="s">
        <v>88</v>
      </c>
      <c r="C13" s="11" t="s">
        <v>89</v>
      </c>
      <c r="D13" s="45" t="s">
        <v>72</v>
      </c>
      <c r="E13" s="46"/>
      <c r="F13" s="47">
        <f t="shared" ref="F11:F18" si="1">ROUND(D13*E13,0)</f>
        <v>0</v>
      </c>
    </row>
    <row r="14" ht="13.2" customHeight="1" spans="1:6">
      <c r="A14" s="9" t="s">
        <v>90</v>
      </c>
      <c r="B14" s="10" t="s">
        <v>91</v>
      </c>
      <c r="C14" s="11" t="s">
        <v>89</v>
      </c>
      <c r="D14" s="45" t="s">
        <v>92</v>
      </c>
      <c r="E14" s="46"/>
      <c r="F14" s="47">
        <f t="shared" si="1"/>
        <v>0</v>
      </c>
    </row>
    <row r="15" ht="13.9" customHeight="1" spans="1:6">
      <c r="A15" s="9" t="s">
        <v>93</v>
      </c>
      <c r="B15" s="10" t="s">
        <v>94</v>
      </c>
      <c r="C15" s="11" t="s">
        <v>89</v>
      </c>
      <c r="D15" s="45" t="s">
        <v>92</v>
      </c>
      <c r="E15" s="46"/>
      <c r="F15" s="47">
        <f t="shared" si="1"/>
        <v>0</v>
      </c>
    </row>
    <row r="16" ht="13.2" customHeight="1" spans="1:6">
      <c r="A16" s="9" t="s">
        <v>95</v>
      </c>
      <c r="B16" s="10" t="s">
        <v>96</v>
      </c>
      <c r="C16" s="11" t="s">
        <v>97</v>
      </c>
      <c r="D16" s="45" t="s">
        <v>98</v>
      </c>
      <c r="E16" s="46"/>
      <c r="F16" s="47">
        <f t="shared" si="1"/>
        <v>0</v>
      </c>
    </row>
    <row r="17" ht="13.2" customHeight="1" spans="1:6">
      <c r="A17" s="9" t="s">
        <v>99</v>
      </c>
      <c r="B17" s="10" t="s">
        <v>100</v>
      </c>
      <c r="C17" s="11" t="s">
        <v>97</v>
      </c>
      <c r="D17" s="45" t="s">
        <v>101</v>
      </c>
      <c r="E17" s="46"/>
      <c r="F17" s="47">
        <f t="shared" si="1"/>
        <v>0</v>
      </c>
    </row>
    <row r="18" ht="13.9" customHeight="1" spans="1:6">
      <c r="A18" s="9" t="s">
        <v>102</v>
      </c>
      <c r="B18" s="10" t="s">
        <v>103</v>
      </c>
      <c r="C18" s="11" t="s">
        <v>71</v>
      </c>
      <c r="D18" s="45" t="s">
        <v>72</v>
      </c>
      <c r="E18" s="46"/>
      <c r="F18" s="47">
        <f t="shared" si="1"/>
        <v>0</v>
      </c>
    </row>
    <row r="19" ht="13.2" customHeight="1" spans="1:6">
      <c r="A19" s="9"/>
      <c r="B19" s="10"/>
      <c r="C19" s="11"/>
      <c r="D19" s="45"/>
      <c r="E19" s="45"/>
      <c r="F19" s="47"/>
    </row>
    <row r="20" ht="13.9" customHeight="1" spans="1:6">
      <c r="A20" s="9"/>
      <c r="B20" s="10"/>
      <c r="C20" s="11"/>
      <c r="D20" s="45"/>
      <c r="E20" s="45"/>
      <c r="F20" s="47"/>
    </row>
    <row r="21" ht="13.2" customHeight="1" spans="1:6">
      <c r="A21" s="9"/>
      <c r="B21" s="10"/>
      <c r="C21" s="11"/>
      <c r="D21" s="45"/>
      <c r="E21" s="45"/>
      <c r="F21" s="47"/>
    </row>
    <row r="22" ht="13.2" customHeight="1" spans="1:7">
      <c r="A22" s="9"/>
      <c r="B22" s="10"/>
      <c r="C22" s="11"/>
      <c r="D22" s="45"/>
      <c r="E22" s="45"/>
      <c r="F22" s="47"/>
      <c r="G22" s="48"/>
    </row>
    <row r="23" ht="13.9" customHeight="1" spans="1:6">
      <c r="A23" s="9"/>
      <c r="B23" s="10"/>
      <c r="C23" s="11"/>
      <c r="D23" s="45"/>
      <c r="E23" s="45"/>
      <c r="F23" s="47"/>
    </row>
    <row r="24" ht="13.2" customHeight="1" spans="1:6">
      <c r="A24" s="9"/>
      <c r="B24" s="10"/>
      <c r="C24" s="11"/>
      <c r="D24" s="45"/>
      <c r="E24" s="45"/>
      <c r="F24" s="47"/>
    </row>
    <row r="25" ht="13.2" customHeight="1" spans="1:6">
      <c r="A25" s="9"/>
      <c r="B25" s="10"/>
      <c r="C25" s="11"/>
      <c r="D25" s="45"/>
      <c r="E25" s="45"/>
      <c r="F25" s="47"/>
    </row>
    <row r="26" ht="13.9" customHeight="1" spans="1:6">
      <c r="A26" s="9"/>
      <c r="B26" s="10"/>
      <c r="C26" s="11"/>
      <c r="D26" s="45"/>
      <c r="E26" s="45"/>
      <c r="F26" s="47"/>
    </row>
    <row r="27" ht="13.2" customHeight="1" spans="1:6">
      <c r="A27" s="9"/>
      <c r="B27" s="10"/>
      <c r="C27" s="11"/>
      <c r="D27" s="45"/>
      <c r="E27" s="45"/>
      <c r="F27" s="47"/>
    </row>
    <row r="28" ht="13.2" customHeight="1" spans="1:6">
      <c r="A28" s="9"/>
      <c r="B28" s="10"/>
      <c r="C28" s="11"/>
      <c r="D28" s="45"/>
      <c r="E28" s="45"/>
      <c r="F28" s="47"/>
    </row>
    <row r="29" ht="13.9" customHeight="1" spans="1:6">
      <c r="A29" s="9"/>
      <c r="B29" s="10"/>
      <c r="C29" s="11"/>
      <c r="D29" s="45"/>
      <c r="E29" s="45"/>
      <c r="F29" s="47"/>
    </row>
    <row r="30" ht="13.2" customHeight="1" spans="1:6">
      <c r="A30" s="9"/>
      <c r="B30" s="10"/>
      <c r="C30" s="11"/>
      <c r="D30" s="45"/>
      <c r="E30" s="45"/>
      <c r="F30" s="47"/>
    </row>
    <row r="31" ht="13.9" customHeight="1" spans="1:6">
      <c r="A31" s="9"/>
      <c r="B31" s="10"/>
      <c r="C31" s="11"/>
      <c r="D31" s="45"/>
      <c r="E31" s="45"/>
      <c r="F31" s="47"/>
    </row>
    <row r="32" ht="13.2" customHeight="1" spans="1:6">
      <c r="A32" s="9"/>
      <c r="B32" s="10"/>
      <c r="C32" s="11"/>
      <c r="D32" s="45"/>
      <c r="E32" s="45"/>
      <c r="F32" s="47"/>
    </row>
    <row r="33" ht="13.2" customHeight="1" spans="1:6">
      <c r="A33" s="9"/>
      <c r="B33" s="10"/>
      <c r="C33" s="11"/>
      <c r="D33" s="45"/>
      <c r="E33" s="45"/>
      <c r="F33" s="47"/>
    </row>
    <row r="34" ht="13.9" customHeight="1" spans="1:6">
      <c r="A34" s="9"/>
      <c r="B34" s="10"/>
      <c r="C34" s="11"/>
      <c r="D34" s="45"/>
      <c r="E34" s="45"/>
      <c r="F34" s="47"/>
    </row>
    <row r="35" ht="13.2" customHeight="1" spans="1:6">
      <c r="A35" s="9"/>
      <c r="B35" s="10"/>
      <c r="C35" s="11"/>
      <c r="D35" s="45"/>
      <c r="E35" s="45"/>
      <c r="F35" s="47"/>
    </row>
    <row r="36" ht="13.2" customHeight="1" spans="1:6">
      <c r="A36" s="9"/>
      <c r="B36" s="10"/>
      <c r="C36" s="11"/>
      <c r="D36" s="45"/>
      <c r="E36" s="45"/>
      <c r="F36" s="47"/>
    </row>
    <row r="37" ht="13.9" customHeight="1" spans="1:6">
      <c r="A37" s="9"/>
      <c r="B37" s="10"/>
      <c r="C37" s="11"/>
      <c r="D37" s="45"/>
      <c r="E37" s="45"/>
      <c r="F37" s="47"/>
    </row>
    <row r="38" ht="13.2" customHeight="1" spans="1:6">
      <c r="A38" s="9"/>
      <c r="B38" s="10"/>
      <c r="C38" s="11"/>
      <c r="D38" s="45"/>
      <c r="E38" s="45"/>
      <c r="F38" s="47"/>
    </row>
    <row r="39" ht="13.9" customHeight="1" spans="1:6">
      <c r="A39" s="9"/>
      <c r="B39" s="10"/>
      <c r="C39" s="11"/>
      <c r="D39" s="45"/>
      <c r="E39" s="45"/>
      <c r="F39" s="47"/>
    </row>
    <row r="40" ht="13.2" customHeight="1" spans="1:6">
      <c r="A40" s="9"/>
      <c r="B40" s="10"/>
      <c r="C40" s="11"/>
      <c r="D40" s="45"/>
      <c r="E40" s="45"/>
      <c r="F40" s="47"/>
    </row>
    <row r="41" ht="13.2" customHeight="1" spans="1:6">
      <c r="A41" s="9"/>
      <c r="B41" s="10"/>
      <c r="C41" s="11"/>
      <c r="D41" s="45"/>
      <c r="E41" s="45"/>
      <c r="F41" s="47"/>
    </row>
    <row r="42" ht="13.9" customHeight="1" spans="1:6">
      <c r="A42" s="9"/>
      <c r="B42" s="10"/>
      <c r="C42" s="11"/>
      <c r="D42" s="45"/>
      <c r="E42" s="45"/>
      <c r="F42" s="47"/>
    </row>
    <row r="43" ht="13.2" customHeight="1" spans="1:6">
      <c r="A43" s="9"/>
      <c r="B43" s="10"/>
      <c r="C43" s="11"/>
      <c r="D43" s="45"/>
      <c r="E43" s="45"/>
      <c r="F43" s="47"/>
    </row>
    <row r="44" ht="13.2" customHeight="1" spans="1:6">
      <c r="A44" s="9"/>
      <c r="B44" s="10"/>
      <c r="C44" s="11"/>
      <c r="D44" s="45"/>
      <c r="E44" s="45"/>
      <c r="F44" s="47"/>
    </row>
    <row r="45" ht="13.9" customHeight="1" spans="1:6">
      <c r="A45" s="9"/>
      <c r="B45" s="10"/>
      <c r="C45" s="11"/>
      <c r="D45" s="45"/>
      <c r="E45" s="45"/>
      <c r="F45" s="47"/>
    </row>
    <row r="46" ht="13.2" customHeight="1" spans="1:6">
      <c r="A46" s="9"/>
      <c r="B46" s="10"/>
      <c r="C46" s="11"/>
      <c r="D46" s="45"/>
      <c r="E46" s="45"/>
      <c r="F46" s="47"/>
    </row>
    <row r="47" ht="13.9" customHeight="1" spans="1:6">
      <c r="A47" s="9"/>
      <c r="B47" s="10"/>
      <c r="C47" s="11"/>
      <c r="D47" s="45"/>
      <c r="E47" s="45"/>
      <c r="F47" s="47"/>
    </row>
    <row r="48" ht="13.2" customHeight="1" spans="1:6">
      <c r="A48" s="9"/>
      <c r="B48" s="10"/>
      <c r="C48" s="11"/>
      <c r="D48" s="45"/>
      <c r="E48" s="45"/>
      <c r="F48" s="47"/>
    </row>
    <row r="49" ht="13.2" customHeight="1" spans="1:6">
      <c r="A49" s="9"/>
      <c r="B49" s="10"/>
      <c r="C49" s="11"/>
      <c r="D49" s="45"/>
      <c r="E49" s="45"/>
      <c r="F49" s="47"/>
    </row>
    <row r="50" ht="27.85" customHeight="1" spans="1:6">
      <c r="A50" s="17"/>
      <c r="B50" s="18" t="s">
        <v>104</v>
      </c>
      <c r="C50" s="17">
        <f>SUM(F6:F18)</f>
        <v>8200</v>
      </c>
      <c r="D50" s="17"/>
      <c r="E50" s="17"/>
      <c r="F50" s="17"/>
    </row>
    <row r="51" ht="16.1" customHeight="1" spans="1:6">
      <c r="A51" s="2"/>
      <c r="B51" s="2"/>
      <c r="C51" s="3"/>
      <c r="D51" s="3"/>
      <c r="E51" s="3"/>
      <c r="F51" s="3"/>
    </row>
    <row r="52" ht="16.85" customHeight="1" spans="1:6">
      <c r="A52" s="2"/>
      <c r="B52" s="2"/>
      <c r="C52" s="2"/>
      <c r="D52" s="2"/>
      <c r="E52" s="2"/>
      <c r="F52" s="2"/>
    </row>
    <row r="53" ht="32.95" customHeight="1" spans="1:6">
      <c r="A53" s="1" t="s">
        <v>56</v>
      </c>
      <c r="B53" s="1"/>
      <c r="C53" s="1"/>
      <c r="D53" s="1"/>
      <c r="E53" s="1"/>
      <c r="F53" s="1"/>
    </row>
    <row r="54" ht="13.9" customHeight="1" spans="1:6">
      <c r="A54" s="2" t="s">
        <v>57</v>
      </c>
      <c r="B54" s="2"/>
      <c r="C54" s="3" t="s">
        <v>58</v>
      </c>
      <c r="D54" s="3"/>
      <c r="E54" s="3"/>
      <c r="F54" s="3"/>
    </row>
    <row r="55" ht="13.9" customHeight="1" spans="1:6">
      <c r="A55" s="2" t="s">
        <v>19</v>
      </c>
      <c r="B55" s="2"/>
      <c r="C55" s="2"/>
      <c r="D55" s="4" t="s">
        <v>105</v>
      </c>
      <c r="E55" s="4" t="s">
        <v>60</v>
      </c>
      <c r="F55" s="3" t="s">
        <v>61</v>
      </c>
    </row>
    <row r="56" ht="27.85" customHeight="1" spans="1:6">
      <c r="A56" s="5" t="s">
        <v>106</v>
      </c>
      <c r="B56" s="5"/>
      <c r="C56" s="5"/>
      <c r="D56" s="5"/>
      <c r="E56" s="5"/>
      <c r="F56" s="5"/>
    </row>
    <row r="57" ht="13.9" customHeight="1" spans="1:6">
      <c r="A57" s="6" t="s">
        <v>63</v>
      </c>
      <c r="B57" s="7" t="s">
        <v>64</v>
      </c>
      <c r="C57" s="7" t="s">
        <v>65</v>
      </c>
      <c r="D57" s="7" t="s">
        <v>66</v>
      </c>
      <c r="E57" s="7" t="s">
        <v>67</v>
      </c>
      <c r="F57" s="8" t="s">
        <v>68</v>
      </c>
    </row>
    <row r="58" ht="13.2" customHeight="1" spans="1:6">
      <c r="A58" s="9" t="s">
        <v>107</v>
      </c>
      <c r="B58" s="10" t="s">
        <v>108</v>
      </c>
      <c r="C58" s="11"/>
      <c r="D58" s="45"/>
      <c r="E58" s="45"/>
      <c r="F58" s="47"/>
    </row>
    <row r="59" ht="13.9" customHeight="1" spans="1:6">
      <c r="A59" s="9" t="s">
        <v>109</v>
      </c>
      <c r="B59" s="10" t="s">
        <v>110</v>
      </c>
      <c r="C59" s="11" t="s">
        <v>111</v>
      </c>
      <c r="D59" s="45" t="s">
        <v>112</v>
      </c>
      <c r="E59" s="46"/>
      <c r="F59" s="47">
        <f>ROUND(D59*E59,0)</f>
        <v>0</v>
      </c>
    </row>
    <row r="60" ht="13.2" customHeight="1" spans="1:6">
      <c r="A60" s="9" t="s">
        <v>113</v>
      </c>
      <c r="B60" s="10" t="s">
        <v>114</v>
      </c>
      <c r="C60" s="11" t="s">
        <v>115</v>
      </c>
      <c r="D60" s="45" t="s">
        <v>116</v>
      </c>
      <c r="E60" s="46"/>
      <c r="F60" s="47">
        <f t="shared" ref="F60:F74" si="2">ROUND(D60*E60,0)</f>
        <v>0</v>
      </c>
    </row>
    <row r="61" ht="13.2" customHeight="1" spans="1:6">
      <c r="A61" s="9" t="s">
        <v>117</v>
      </c>
      <c r="B61" s="10" t="s">
        <v>118</v>
      </c>
      <c r="C61" s="11"/>
      <c r="D61" s="45"/>
      <c r="E61" s="46"/>
      <c r="F61" s="47"/>
    </row>
    <row r="62" ht="13.9" customHeight="1" spans="1:6">
      <c r="A62" s="9" t="s">
        <v>119</v>
      </c>
      <c r="B62" s="10" t="s">
        <v>120</v>
      </c>
      <c r="C62" s="11" t="s">
        <v>121</v>
      </c>
      <c r="D62" s="45" t="s">
        <v>122</v>
      </c>
      <c r="E62" s="46"/>
      <c r="F62" s="47">
        <f t="shared" si="2"/>
        <v>0</v>
      </c>
    </row>
    <row r="63" ht="13.2" customHeight="1" spans="1:6">
      <c r="A63" s="9" t="s">
        <v>123</v>
      </c>
      <c r="B63" s="10" t="s">
        <v>124</v>
      </c>
      <c r="C63" s="11"/>
      <c r="D63" s="45"/>
      <c r="E63" s="46"/>
      <c r="F63" s="47"/>
    </row>
    <row r="64" ht="13.9" customHeight="1" spans="1:6">
      <c r="A64" s="9" t="s">
        <v>125</v>
      </c>
      <c r="B64" s="10" t="s">
        <v>126</v>
      </c>
      <c r="C64" s="11" t="s">
        <v>121</v>
      </c>
      <c r="D64" s="45" t="s">
        <v>127</v>
      </c>
      <c r="E64" s="46"/>
      <c r="F64" s="47">
        <f t="shared" si="2"/>
        <v>0</v>
      </c>
    </row>
    <row r="65" ht="13.2" customHeight="1" spans="1:6">
      <c r="A65" s="9" t="s">
        <v>128</v>
      </c>
      <c r="B65" s="10" t="s">
        <v>129</v>
      </c>
      <c r="C65" s="11" t="s">
        <v>121</v>
      </c>
      <c r="D65" s="45" t="s">
        <v>130</v>
      </c>
      <c r="E65" s="46"/>
      <c r="F65" s="47">
        <f t="shared" si="2"/>
        <v>0</v>
      </c>
    </row>
    <row r="66" ht="13.2" customHeight="1" spans="1:6">
      <c r="A66" s="9" t="s">
        <v>131</v>
      </c>
      <c r="B66" s="10" t="s">
        <v>132</v>
      </c>
      <c r="C66" s="11"/>
      <c r="D66" s="45"/>
      <c r="E66" s="46"/>
      <c r="F66" s="47"/>
    </row>
    <row r="67" ht="13.9" customHeight="1" spans="1:6">
      <c r="A67" s="9" t="s">
        <v>133</v>
      </c>
      <c r="B67" s="10" t="s">
        <v>134</v>
      </c>
      <c r="C67" s="11" t="s">
        <v>121</v>
      </c>
      <c r="D67" s="45" t="s">
        <v>135</v>
      </c>
      <c r="E67" s="46"/>
      <c r="F67" s="47">
        <f t="shared" si="2"/>
        <v>0</v>
      </c>
    </row>
    <row r="68" ht="13.2" customHeight="1" spans="1:6">
      <c r="A68" s="9" t="s">
        <v>136</v>
      </c>
      <c r="B68" s="10" t="s">
        <v>137</v>
      </c>
      <c r="C68" s="11" t="s">
        <v>138</v>
      </c>
      <c r="D68" s="45" t="s">
        <v>139</v>
      </c>
      <c r="E68" s="46"/>
      <c r="F68" s="47">
        <f t="shared" si="2"/>
        <v>0</v>
      </c>
    </row>
    <row r="69" ht="13.2" customHeight="1" spans="1:6">
      <c r="A69" s="9" t="s">
        <v>140</v>
      </c>
      <c r="B69" s="10" t="s">
        <v>141</v>
      </c>
      <c r="C69" s="11" t="s">
        <v>138</v>
      </c>
      <c r="D69" s="45" t="s">
        <v>139</v>
      </c>
      <c r="E69" s="46"/>
      <c r="F69" s="47">
        <f t="shared" si="2"/>
        <v>0</v>
      </c>
    </row>
    <row r="70" ht="13.9" customHeight="1" spans="1:10">
      <c r="A70" s="9" t="s">
        <v>142</v>
      </c>
      <c r="B70" s="10" t="s">
        <v>143</v>
      </c>
      <c r="C70" s="11"/>
      <c r="D70" s="45"/>
      <c r="E70" s="46"/>
      <c r="F70" s="47"/>
      <c r="J70" s="48"/>
    </row>
    <row r="71" ht="13.2" customHeight="1" spans="1:6">
      <c r="A71" s="9" t="s">
        <v>144</v>
      </c>
      <c r="B71" s="10" t="s">
        <v>145</v>
      </c>
      <c r="C71" s="11"/>
      <c r="D71" s="45"/>
      <c r="E71" s="46"/>
      <c r="F71" s="47"/>
    </row>
    <row r="72" ht="13.9" customHeight="1" spans="1:6">
      <c r="A72" s="9" t="s">
        <v>146</v>
      </c>
      <c r="B72" s="10" t="s">
        <v>147</v>
      </c>
      <c r="C72" s="11" t="s">
        <v>121</v>
      </c>
      <c r="D72" s="45" t="s">
        <v>148</v>
      </c>
      <c r="E72" s="46"/>
      <c r="F72" s="47">
        <f t="shared" si="2"/>
        <v>0</v>
      </c>
    </row>
    <row r="73" ht="13.2" customHeight="1" spans="1:6">
      <c r="A73" s="9" t="s">
        <v>149</v>
      </c>
      <c r="B73" s="10" t="s">
        <v>150</v>
      </c>
      <c r="C73" s="11"/>
      <c r="D73" s="45"/>
      <c r="E73" s="46"/>
      <c r="F73" s="47"/>
    </row>
    <row r="74" ht="13.2" customHeight="1" spans="1:6">
      <c r="A74" s="9" t="s">
        <v>151</v>
      </c>
      <c r="B74" s="10" t="s">
        <v>152</v>
      </c>
      <c r="C74" s="11" t="s">
        <v>111</v>
      </c>
      <c r="D74" s="45" t="s">
        <v>153</v>
      </c>
      <c r="E74" s="46"/>
      <c r="F74" s="47">
        <f t="shared" si="2"/>
        <v>0</v>
      </c>
    </row>
    <row r="75" ht="13.9" customHeight="1" spans="1:6">
      <c r="A75" s="9"/>
      <c r="B75" s="10"/>
      <c r="C75" s="11"/>
      <c r="D75" s="45"/>
      <c r="E75" s="45"/>
      <c r="F75" s="47"/>
    </row>
    <row r="76" ht="13.2" customHeight="1" spans="1:6">
      <c r="A76" s="9"/>
      <c r="B76" s="10"/>
      <c r="C76" s="11"/>
      <c r="D76" s="45"/>
      <c r="E76" s="45"/>
      <c r="F76" s="47"/>
    </row>
    <row r="77" ht="13.2" customHeight="1" spans="1:6">
      <c r="A77" s="9"/>
      <c r="B77" s="10"/>
      <c r="C77" s="11"/>
      <c r="D77" s="45"/>
      <c r="E77" s="45"/>
      <c r="F77" s="47"/>
    </row>
    <row r="78" ht="13.9" customHeight="1" spans="1:6">
      <c r="A78" s="9"/>
      <c r="B78" s="10"/>
      <c r="C78" s="11"/>
      <c r="D78" s="45"/>
      <c r="E78" s="45"/>
      <c r="F78" s="47"/>
    </row>
    <row r="79" ht="13.2" customHeight="1" spans="1:6">
      <c r="A79" s="9"/>
      <c r="B79" s="10"/>
      <c r="C79" s="11"/>
      <c r="D79" s="45"/>
      <c r="E79" s="45"/>
      <c r="F79" s="47"/>
    </row>
    <row r="80" ht="13.2" customHeight="1" spans="1:6">
      <c r="A80" s="9"/>
      <c r="B80" s="10"/>
      <c r="C80" s="11"/>
      <c r="D80" s="45"/>
      <c r="E80" s="45"/>
      <c r="F80" s="47"/>
    </row>
    <row r="81" ht="13.9" customHeight="1" spans="1:6">
      <c r="A81" s="9"/>
      <c r="B81" s="10"/>
      <c r="C81" s="11"/>
      <c r="D81" s="45"/>
      <c r="E81" s="45"/>
      <c r="F81" s="47"/>
    </row>
    <row r="82" ht="13.2" customHeight="1" spans="1:6">
      <c r="A82" s="9"/>
      <c r="B82" s="10"/>
      <c r="C82" s="11"/>
      <c r="D82" s="45"/>
      <c r="E82" s="45"/>
      <c r="F82" s="47"/>
    </row>
    <row r="83" ht="13.9" customHeight="1" spans="1:6">
      <c r="A83" s="9"/>
      <c r="B83" s="10"/>
      <c r="C83" s="11"/>
      <c r="D83" s="45"/>
      <c r="E83" s="45"/>
      <c r="F83" s="47"/>
    </row>
    <row r="84" ht="13.2" customHeight="1" spans="1:6">
      <c r="A84" s="9"/>
      <c r="B84" s="10"/>
      <c r="C84" s="11"/>
      <c r="D84" s="45"/>
      <c r="E84" s="45"/>
      <c r="F84" s="47"/>
    </row>
    <row r="85" ht="13.2" customHeight="1" spans="1:6">
      <c r="A85" s="9"/>
      <c r="B85" s="10"/>
      <c r="C85" s="11"/>
      <c r="D85" s="45"/>
      <c r="E85" s="45"/>
      <c r="F85" s="47"/>
    </row>
    <row r="86" ht="13.9" customHeight="1" spans="1:6">
      <c r="A86" s="9"/>
      <c r="B86" s="10"/>
      <c r="C86" s="11"/>
      <c r="D86" s="45"/>
      <c r="E86" s="45"/>
      <c r="F86" s="47"/>
    </row>
    <row r="87" ht="13.2" customHeight="1" spans="1:6">
      <c r="A87" s="9"/>
      <c r="B87" s="10"/>
      <c r="C87" s="11"/>
      <c r="D87" s="45"/>
      <c r="E87" s="45"/>
      <c r="F87" s="47"/>
    </row>
    <row r="88" ht="13.2" customHeight="1" spans="1:6">
      <c r="A88" s="9"/>
      <c r="B88" s="10"/>
      <c r="C88" s="11"/>
      <c r="D88" s="45"/>
      <c r="E88" s="45"/>
      <c r="F88" s="47"/>
    </row>
    <row r="89" ht="13.9" customHeight="1" spans="1:6">
      <c r="A89" s="9"/>
      <c r="B89" s="10"/>
      <c r="C89" s="11"/>
      <c r="D89" s="45"/>
      <c r="E89" s="45"/>
      <c r="F89" s="47"/>
    </row>
    <row r="90" ht="13.2" customHeight="1" spans="1:6">
      <c r="A90" s="9"/>
      <c r="B90" s="10"/>
      <c r="C90" s="11"/>
      <c r="D90" s="45"/>
      <c r="E90" s="45"/>
      <c r="F90" s="47"/>
    </row>
    <row r="91" ht="13.9" customHeight="1" spans="1:6">
      <c r="A91" s="9"/>
      <c r="B91" s="10"/>
      <c r="C91" s="11"/>
      <c r="D91" s="45"/>
      <c r="E91" s="45"/>
      <c r="F91" s="47"/>
    </row>
    <row r="92" ht="13.2" customHeight="1" spans="1:6">
      <c r="A92" s="9"/>
      <c r="B92" s="10"/>
      <c r="C92" s="11"/>
      <c r="D92" s="45"/>
      <c r="E92" s="45"/>
      <c r="F92" s="47"/>
    </row>
    <row r="93" ht="13.2" customHeight="1" spans="1:6">
      <c r="A93" s="9"/>
      <c r="B93" s="10"/>
      <c r="C93" s="11"/>
      <c r="D93" s="45"/>
      <c r="E93" s="45"/>
      <c r="F93" s="47"/>
    </row>
    <row r="94" ht="13.9" customHeight="1" spans="1:6">
      <c r="A94" s="9"/>
      <c r="B94" s="10"/>
      <c r="C94" s="11"/>
      <c r="D94" s="45"/>
      <c r="E94" s="45"/>
      <c r="F94" s="47"/>
    </row>
    <row r="95" ht="13.2" customHeight="1" spans="1:6">
      <c r="A95" s="9"/>
      <c r="B95" s="10"/>
      <c r="C95" s="11"/>
      <c r="D95" s="45"/>
      <c r="E95" s="45"/>
      <c r="F95" s="47"/>
    </row>
    <row r="96" ht="13.2" customHeight="1" spans="1:6">
      <c r="A96" s="9"/>
      <c r="B96" s="10"/>
      <c r="C96" s="11"/>
      <c r="D96" s="45"/>
      <c r="E96" s="45"/>
      <c r="F96" s="47"/>
    </row>
    <row r="97" ht="13.9" customHeight="1" spans="1:6">
      <c r="A97" s="9"/>
      <c r="B97" s="10"/>
      <c r="C97" s="11"/>
      <c r="D97" s="45"/>
      <c r="E97" s="45"/>
      <c r="F97" s="47"/>
    </row>
    <row r="98" ht="13.2" customHeight="1" spans="1:6">
      <c r="A98" s="9"/>
      <c r="B98" s="10"/>
      <c r="C98" s="11"/>
      <c r="D98" s="45"/>
      <c r="E98" s="45"/>
      <c r="F98" s="47"/>
    </row>
    <row r="99" ht="13.9" customHeight="1" spans="1:6">
      <c r="A99" s="9"/>
      <c r="B99" s="10"/>
      <c r="C99" s="11"/>
      <c r="D99" s="45"/>
      <c r="E99" s="45"/>
      <c r="F99" s="47"/>
    </row>
    <row r="100" ht="13.2" customHeight="1" spans="1:6">
      <c r="A100" s="9"/>
      <c r="B100" s="10"/>
      <c r="C100" s="11"/>
      <c r="D100" s="45"/>
      <c r="E100" s="45"/>
      <c r="F100" s="47"/>
    </row>
    <row r="101" ht="13.2" customHeight="1" spans="1:6">
      <c r="A101" s="9"/>
      <c r="B101" s="10"/>
      <c r="C101" s="11"/>
      <c r="D101" s="45"/>
      <c r="E101" s="45"/>
      <c r="F101" s="47"/>
    </row>
    <row r="102" ht="27.85" customHeight="1" spans="1:6">
      <c r="A102" s="17"/>
      <c r="B102" s="18" t="s">
        <v>154</v>
      </c>
      <c r="C102" s="17">
        <f>SUM(F58:F74)</f>
        <v>0</v>
      </c>
      <c r="D102" s="17"/>
      <c r="E102" s="17"/>
      <c r="F102" s="17"/>
    </row>
    <row r="103" ht="16.1" customHeight="1" spans="1:6">
      <c r="A103" s="2"/>
      <c r="B103" s="2"/>
      <c r="C103" s="3"/>
      <c r="D103" s="3"/>
      <c r="E103" s="3"/>
      <c r="F103" s="3"/>
    </row>
    <row r="104" ht="16.85" customHeight="1" spans="1:6">
      <c r="A104" s="2"/>
      <c r="B104" s="2"/>
      <c r="C104" s="2"/>
      <c r="D104" s="2"/>
      <c r="E104" s="2"/>
      <c r="F104" s="2"/>
    </row>
    <row r="105" ht="32.95" customHeight="1" spans="1:6">
      <c r="A105" s="1" t="s">
        <v>56</v>
      </c>
      <c r="B105" s="1"/>
      <c r="C105" s="1"/>
      <c r="D105" s="1"/>
      <c r="E105" s="1"/>
      <c r="F105" s="1"/>
    </row>
    <row r="106" ht="13.9" customHeight="1" spans="1:6">
      <c r="A106" s="2" t="s">
        <v>57</v>
      </c>
      <c r="B106" s="2"/>
      <c r="C106" s="3" t="s">
        <v>58</v>
      </c>
      <c r="D106" s="3"/>
      <c r="E106" s="3"/>
      <c r="F106" s="3"/>
    </row>
    <row r="107" ht="13.9" customHeight="1" spans="1:6">
      <c r="A107" s="2" t="s">
        <v>19</v>
      </c>
      <c r="B107" s="2"/>
      <c r="C107" s="2"/>
      <c r="D107" s="4" t="s">
        <v>155</v>
      </c>
      <c r="E107" s="4" t="s">
        <v>60</v>
      </c>
      <c r="F107" s="3" t="s">
        <v>61</v>
      </c>
    </row>
    <row r="108" ht="27.85" customHeight="1" spans="1:6">
      <c r="A108" s="5" t="s">
        <v>156</v>
      </c>
      <c r="B108" s="5"/>
      <c r="C108" s="5"/>
      <c r="D108" s="5"/>
      <c r="E108" s="5"/>
      <c r="F108" s="5"/>
    </row>
    <row r="109" ht="13.9" customHeight="1" spans="1:6">
      <c r="A109" s="6" t="s">
        <v>63</v>
      </c>
      <c r="B109" s="7" t="s">
        <v>64</v>
      </c>
      <c r="C109" s="7" t="s">
        <v>65</v>
      </c>
      <c r="D109" s="7" t="s">
        <v>66</v>
      </c>
      <c r="E109" s="7" t="s">
        <v>67</v>
      </c>
      <c r="F109" s="8" t="s">
        <v>68</v>
      </c>
    </row>
    <row r="110" ht="13.2" customHeight="1" spans="1:6">
      <c r="A110" s="9" t="s">
        <v>157</v>
      </c>
      <c r="B110" s="10" t="s">
        <v>158</v>
      </c>
      <c r="C110" s="11"/>
      <c r="D110" s="45"/>
      <c r="E110" s="45"/>
      <c r="F110" s="47"/>
    </row>
    <row r="111" ht="13.9" customHeight="1" spans="1:6">
      <c r="A111" s="9" t="s">
        <v>159</v>
      </c>
      <c r="B111" s="10" t="s">
        <v>158</v>
      </c>
      <c r="C111" s="11"/>
      <c r="D111" s="45"/>
      <c r="E111" s="45"/>
      <c r="F111" s="47"/>
    </row>
    <row r="112" ht="13.2" customHeight="1" spans="1:6">
      <c r="A112" s="9" t="s">
        <v>160</v>
      </c>
      <c r="B112" s="10" t="s">
        <v>161</v>
      </c>
      <c r="C112" s="11"/>
      <c r="D112" s="45"/>
      <c r="E112" s="45"/>
      <c r="F112" s="47"/>
    </row>
    <row r="113" ht="13.2" customHeight="1" spans="1:6">
      <c r="A113" s="9" t="s">
        <v>162</v>
      </c>
      <c r="B113" s="10" t="s">
        <v>163</v>
      </c>
      <c r="C113" s="11" t="s">
        <v>111</v>
      </c>
      <c r="D113" s="45" t="s">
        <v>164</v>
      </c>
      <c r="E113" s="46"/>
      <c r="F113" s="47">
        <f t="shared" ref="F113:F116" si="3">ROUND(D113*E113,0)</f>
        <v>0</v>
      </c>
    </row>
    <row r="114" ht="13.9" customHeight="1" spans="1:6">
      <c r="A114" s="9" t="s">
        <v>165</v>
      </c>
      <c r="B114" s="10" t="s">
        <v>166</v>
      </c>
      <c r="C114" s="11"/>
      <c r="D114" s="45"/>
      <c r="E114" s="46"/>
      <c r="F114" s="47"/>
    </row>
    <row r="115" ht="13.2" customHeight="1" spans="1:6">
      <c r="A115" s="9" t="s">
        <v>167</v>
      </c>
      <c r="B115" s="10" t="s">
        <v>168</v>
      </c>
      <c r="C115" s="11" t="s">
        <v>111</v>
      </c>
      <c r="D115" s="45" t="s">
        <v>169</v>
      </c>
      <c r="E115" s="46"/>
      <c r="F115" s="47">
        <f t="shared" si="3"/>
        <v>0</v>
      </c>
    </row>
    <row r="116" ht="13.9" customHeight="1" spans="1:6">
      <c r="A116" s="9" t="s">
        <v>170</v>
      </c>
      <c r="B116" s="10" t="s">
        <v>171</v>
      </c>
      <c r="C116" s="11" t="s">
        <v>121</v>
      </c>
      <c r="D116" s="45" t="s">
        <v>172</v>
      </c>
      <c r="E116" s="46"/>
      <c r="F116" s="47">
        <f t="shared" si="3"/>
        <v>0</v>
      </c>
    </row>
    <row r="117" ht="13.2" customHeight="1" spans="1:6">
      <c r="A117" s="9" t="s">
        <v>173</v>
      </c>
      <c r="B117" s="10" t="s">
        <v>174</v>
      </c>
      <c r="C117" s="11"/>
      <c r="D117" s="45"/>
      <c r="E117" s="46"/>
      <c r="F117" s="47"/>
    </row>
    <row r="118" ht="13.2" customHeight="1" spans="1:6">
      <c r="A118" s="9" t="s">
        <v>175</v>
      </c>
      <c r="B118" s="10" t="s">
        <v>176</v>
      </c>
      <c r="C118" s="11"/>
      <c r="D118" s="45"/>
      <c r="E118" s="46"/>
      <c r="F118" s="47"/>
    </row>
    <row r="119" ht="13.9" customHeight="1" spans="1:6">
      <c r="A119" s="9" t="s">
        <v>177</v>
      </c>
      <c r="B119" s="10" t="s">
        <v>178</v>
      </c>
      <c r="C119" s="11" t="s">
        <v>179</v>
      </c>
      <c r="D119" s="45" t="s">
        <v>180</v>
      </c>
      <c r="E119" s="46"/>
      <c r="F119" s="47">
        <f t="shared" ref="F119:F122" si="4">ROUND(D119*E119,0)</f>
        <v>0</v>
      </c>
    </row>
    <row r="120" ht="13.2" customHeight="1" spans="1:6">
      <c r="A120" s="9" t="s">
        <v>181</v>
      </c>
      <c r="B120" s="10" t="s">
        <v>182</v>
      </c>
      <c r="C120" s="11" t="s">
        <v>179</v>
      </c>
      <c r="D120" s="45" t="s">
        <v>183</v>
      </c>
      <c r="E120" s="46"/>
      <c r="F120" s="47">
        <f t="shared" si="4"/>
        <v>0</v>
      </c>
    </row>
    <row r="121" ht="13.2" customHeight="1" spans="1:6">
      <c r="A121" s="9" t="s">
        <v>184</v>
      </c>
      <c r="B121" s="10" t="s">
        <v>185</v>
      </c>
      <c r="C121" s="11" t="s">
        <v>186</v>
      </c>
      <c r="D121" s="45" t="s">
        <v>187</v>
      </c>
      <c r="E121" s="46"/>
      <c r="F121" s="47">
        <f t="shared" si="4"/>
        <v>0</v>
      </c>
    </row>
    <row r="122" ht="13.9" customHeight="1" spans="1:6">
      <c r="A122" s="9" t="s">
        <v>188</v>
      </c>
      <c r="B122" s="10" t="s">
        <v>189</v>
      </c>
      <c r="C122" s="11" t="s">
        <v>186</v>
      </c>
      <c r="D122" s="45" t="s">
        <v>190</v>
      </c>
      <c r="E122" s="46"/>
      <c r="F122" s="47">
        <f t="shared" si="4"/>
        <v>0</v>
      </c>
    </row>
    <row r="123" ht="13.2" customHeight="1" spans="1:6">
      <c r="A123" s="9"/>
      <c r="B123" s="10"/>
      <c r="C123" s="11"/>
      <c r="D123" s="45"/>
      <c r="E123" s="45"/>
      <c r="F123" s="47"/>
    </row>
    <row r="124" ht="13.9" customHeight="1" spans="1:6">
      <c r="A124" s="9"/>
      <c r="B124" s="10"/>
      <c r="C124" s="11"/>
      <c r="D124" s="45"/>
      <c r="E124" s="45"/>
      <c r="F124" s="47"/>
    </row>
    <row r="125" ht="13.2" customHeight="1" spans="1:6">
      <c r="A125" s="9"/>
      <c r="B125" s="10"/>
      <c r="C125" s="11"/>
      <c r="D125" s="45"/>
      <c r="E125" s="45"/>
      <c r="F125" s="47"/>
    </row>
    <row r="126" ht="13.2" customHeight="1" spans="1:6">
      <c r="A126" s="9"/>
      <c r="B126" s="10"/>
      <c r="C126" s="11"/>
      <c r="D126" s="45"/>
      <c r="E126" s="45"/>
      <c r="F126" s="47"/>
    </row>
    <row r="127" ht="13.9" customHeight="1" spans="1:6">
      <c r="A127" s="9"/>
      <c r="B127" s="10"/>
      <c r="C127" s="11"/>
      <c r="D127" s="45"/>
      <c r="E127" s="45"/>
      <c r="F127" s="47"/>
    </row>
    <row r="128" ht="13.2" customHeight="1" spans="1:6">
      <c r="A128" s="9"/>
      <c r="B128" s="10"/>
      <c r="C128" s="11"/>
      <c r="D128" s="45"/>
      <c r="E128" s="45"/>
      <c r="F128" s="47"/>
    </row>
    <row r="129" ht="13.2" customHeight="1" spans="1:6">
      <c r="A129" s="9"/>
      <c r="B129" s="10"/>
      <c r="C129" s="11"/>
      <c r="D129" s="45"/>
      <c r="E129" s="45"/>
      <c r="F129" s="47"/>
    </row>
    <row r="130" ht="13.9" customHeight="1" spans="1:6">
      <c r="A130" s="9"/>
      <c r="B130" s="10"/>
      <c r="C130" s="11"/>
      <c r="D130" s="45"/>
      <c r="E130" s="45"/>
      <c r="F130" s="47"/>
    </row>
    <row r="131" ht="13.2" customHeight="1" spans="1:6">
      <c r="A131" s="9"/>
      <c r="B131" s="10"/>
      <c r="C131" s="11"/>
      <c r="D131" s="45"/>
      <c r="E131" s="45"/>
      <c r="F131" s="47"/>
    </row>
    <row r="132" ht="13.2" customHeight="1" spans="1:6">
      <c r="A132" s="9"/>
      <c r="B132" s="10"/>
      <c r="C132" s="11"/>
      <c r="D132" s="45"/>
      <c r="E132" s="45"/>
      <c r="F132" s="47"/>
    </row>
    <row r="133" ht="13.9" customHeight="1" spans="1:6">
      <c r="A133" s="9"/>
      <c r="B133" s="10"/>
      <c r="C133" s="11"/>
      <c r="D133" s="45"/>
      <c r="E133" s="45"/>
      <c r="F133" s="47"/>
    </row>
    <row r="134" ht="13.2" customHeight="1" spans="1:6">
      <c r="A134" s="9"/>
      <c r="B134" s="10"/>
      <c r="C134" s="11"/>
      <c r="D134" s="45"/>
      <c r="E134" s="45"/>
      <c r="F134" s="47"/>
    </row>
    <row r="135" ht="13.9" customHeight="1" spans="1:6">
      <c r="A135" s="9"/>
      <c r="B135" s="10"/>
      <c r="C135" s="11"/>
      <c r="D135" s="45"/>
      <c r="E135" s="45"/>
      <c r="F135" s="47"/>
    </row>
    <row r="136" ht="13.2" customHeight="1" spans="1:6">
      <c r="A136" s="9"/>
      <c r="B136" s="10"/>
      <c r="C136" s="11"/>
      <c r="D136" s="45"/>
      <c r="E136" s="45"/>
      <c r="F136" s="47"/>
    </row>
    <row r="137" ht="13.2" customHeight="1" spans="1:6">
      <c r="A137" s="9"/>
      <c r="B137" s="10"/>
      <c r="C137" s="11"/>
      <c r="D137" s="45"/>
      <c r="E137" s="45"/>
      <c r="F137" s="47"/>
    </row>
    <row r="138" ht="13.9" customHeight="1" spans="1:6">
      <c r="A138" s="9"/>
      <c r="B138" s="10"/>
      <c r="C138" s="11"/>
      <c r="D138" s="45"/>
      <c r="E138" s="45"/>
      <c r="F138" s="47"/>
    </row>
    <row r="139" ht="13.2" customHeight="1" spans="1:6">
      <c r="A139" s="9"/>
      <c r="B139" s="10"/>
      <c r="C139" s="11"/>
      <c r="D139" s="45"/>
      <c r="E139" s="45"/>
      <c r="F139" s="47"/>
    </row>
    <row r="140" ht="13.2" customHeight="1" spans="1:6">
      <c r="A140" s="9"/>
      <c r="B140" s="10"/>
      <c r="C140" s="11"/>
      <c r="D140" s="45"/>
      <c r="E140" s="45"/>
      <c r="F140" s="47"/>
    </row>
    <row r="141" ht="13.9" customHeight="1" spans="1:6">
      <c r="A141" s="9"/>
      <c r="B141" s="10"/>
      <c r="C141" s="11"/>
      <c r="D141" s="45"/>
      <c r="E141" s="45"/>
      <c r="F141" s="47"/>
    </row>
    <row r="142" ht="13.2" customHeight="1" spans="1:6">
      <c r="A142" s="9"/>
      <c r="B142" s="10"/>
      <c r="C142" s="11"/>
      <c r="D142" s="45"/>
      <c r="E142" s="45"/>
      <c r="F142" s="47"/>
    </row>
    <row r="143" ht="13.9" customHeight="1" spans="1:6">
      <c r="A143" s="9"/>
      <c r="B143" s="10"/>
      <c r="C143" s="11"/>
      <c r="D143" s="45"/>
      <c r="E143" s="45"/>
      <c r="F143" s="47"/>
    </row>
    <row r="144" ht="13.2" customHeight="1" spans="1:6">
      <c r="A144" s="9"/>
      <c r="B144" s="10"/>
      <c r="C144" s="11"/>
      <c r="D144" s="45"/>
      <c r="E144" s="45"/>
      <c r="F144" s="47"/>
    </row>
    <row r="145" ht="13.2" customHeight="1" spans="1:6">
      <c r="A145" s="9"/>
      <c r="B145" s="10"/>
      <c r="C145" s="11"/>
      <c r="D145" s="45"/>
      <c r="E145" s="45"/>
      <c r="F145" s="47"/>
    </row>
    <row r="146" ht="13.9" customHeight="1" spans="1:6">
      <c r="A146" s="9"/>
      <c r="B146" s="10"/>
      <c r="C146" s="11"/>
      <c r="D146" s="45"/>
      <c r="E146" s="45"/>
      <c r="F146" s="47"/>
    </row>
    <row r="147" ht="13.2" customHeight="1" spans="1:6">
      <c r="A147" s="9"/>
      <c r="B147" s="10"/>
      <c r="C147" s="11"/>
      <c r="D147" s="45"/>
      <c r="E147" s="45"/>
      <c r="F147" s="47"/>
    </row>
    <row r="148" ht="13.2" customHeight="1" spans="1:6">
      <c r="A148" s="9"/>
      <c r="B148" s="10"/>
      <c r="C148" s="11"/>
      <c r="D148" s="45"/>
      <c r="E148" s="45"/>
      <c r="F148" s="47"/>
    </row>
    <row r="149" ht="13.9" customHeight="1" spans="1:6">
      <c r="A149" s="9"/>
      <c r="B149" s="10"/>
      <c r="C149" s="11"/>
      <c r="D149" s="45"/>
      <c r="E149" s="45"/>
      <c r="F149" s="47"/>
    </row>
    <row r="150" ht="13.2" customHeight="1" spans="1:6">
      <c r="A150" s="9"/>
      <c r="B150" s="10"/>
      <c r="C150" s="11"/>
      <c r="D150" s="45"/>
      <c r="E150" s="45"/>
      <c r="F150" s="47"/>
    </row>
    <row r="151" ht="13.9" customHeight="1" spans="1:6">
      <c r="A151" s="9"/>
      <c r="B151" s="10"/>
      <c r="C151" s="11"/>
      <c r="D151" s="45"/>
      <c r="E151" s="45"/>
      <c r="F151" s="47"/>
    </row>
    <row r="152" ht="13.2" customHeight="1" spans="1:6">
      <c r="A152" s="9"/>
      <c r="B152" s="10"/>
      <c r="C152" s="11"/>
      <c r="D152" s="45"/>
      <c r="E152" s="45"/>
      <c r="F152" s="47"/>
    </row>
    <row r="153" ht="13.2" customHeight="1" spans="1:6">
      <c r="A153" s="9"/>
      <c r="B153" s="10"/>
      <c r="C153" s="11"/>
      <c r="D153" s="45"/>
      <c r="E153" s="45"/>
      <c r="F153" s="47"/>
    </row>
    <row r="154" ht="27.85" customHeight="1" spans="1:6">
      <c r="A154" s="17"/>
      <c r="B154" s="18" t="s">
        <v>191</v>
      </c>
      <c r="C154" s="17">
        <f>SUM(F110:F122)</f>
        <v>0</v>
      </c>
      <c r="D154" s="17"/>
      <c r="E154" s="17"/>
      <c r="F154" s="17"/>
    </row>
    <row r="155" ht="16.1" customHeight="1" spans="1:6">
      <c r="A155" s="2"/>
      <c r="B155" s="2"/>
      <c r="C155" s="3"/>
      <c r="D155" s="3"/>
      <c r="E155" s="3"/>
      <c r="F155" s="3"/>
    </row>
    <row r="156" ht="16.85" customHeight="1" spans="1:6">
      <c r="A156" s="2"/>
      <c r="B156" s="2"/>
      <c r="C156" s="2"/>
      <c r="D156" s="2"/>
      <c r="E156" s="2"/>
      <c r="F156" s="2"/>
    </row>
    <row r="157" ht="32.95" customHeight="1" spans="1:6">
      <c r="A157" s="1" t="s">
        <v>56</v>
      </c>
      <c r="B157" s="1"/>
      <c r="C157" s="1"/>
      <c r="D157" s="1"/>
      <c r="E157" s="1"/>
      <c r="F157" s="1"/>
    </row>
    <row r="158" ht="13.9" customHeight="1" spans="1:6">
      <c r="A158" s="2" t="s">
        <v>57</v>
      </c>
      <c r="B158" s="2"/>
      <c r="C158" s="3" t="s">
        <v>58</v>
      </c>
      <c r="D158" s="3"/>
      <c r="E158" s="3"/>
      <c r="F158" s="3"/>
    </row>
    <row r="159" ht="13.9" customHeight="1" spans="1:6">
      <c r="A159" s="2" t="s">
        <v>19</v>
      </c>
      <c r="B159" s="2"/>
      <c r="C159" s="2"/>
      <c r="D159" s="4" t="s">
        <v>192</v>
      </c>
      <c r="E159" s="4" t="s">
        <v>60</v>
      </c>
      <c r="F159" s="3" t="s">
        <v>61</v>
      </c>
    </row>
    <row r="160" ht="27.85" customHeight="1" spans="1:6">
      <c r="A160" s="5" t="s">
        <v>193</v>
      </c>
      <c r="B160" s="5"/>
      <c r="C160" s="5"/>
      <c r="D160" s="5"/>
      <c r="E160" s="5"/>
      <c r="F160" s="5"/>
    </row>
    <row r="161" ht="13.9" customHeight="1" spans="1:6">
      <c r="A161" s="6" t="s">
        <v>63</v>
      </c>
      <c r="B161" s="7" t="s">
        <v>64</v>
      </c>
      <c r="C161" s="7" t="s">
        <v>65</v>
      </c>
      <c r="D161" s="7" t="s">
        <v>66</v>
      </c>
      <c r="E161" s="7" t="s">
        <v>67</v>
      </c>
      <c r="F161" s="8" t="s">
        <v>68</v>
      </c>
    </row>
    <row r="162" ht="13.2" customHeight="1" spans="1:6">
      <c r="A162" s="9" t="s">
        <v>194</v>
      </c>
      <c r="B162" s="10" t="s">
        <v>195</v>
      </c>
      <c r="C162" s="11"/>
      <c r="D162" s="45"/>
      <c r="E162" s="45"/>
      <c r="F162" s="47"/>
    </row>
    <row r="163" ht="13.9" customHeight="1" spans="1:6">
      <c r="A163" s="9" t="s">
        <v>196</v>
      </c>
      <c r="B163" s="10" t="s">
        <v>197</v>
      </c>
      <c r="C163" s="11" t="s">
        <v>198</v>
      </c>
      <c r="D163" s="45" t="s">
        <v>199</v>
      </c>
      <c r="E163" s="46"/>
      <c r="F163" s="47">
        <f>ROUND(D163*E163,0)</f>
        <v>0</v>
      </c>
    </row>
    <row r="164" ht="13.2" customHeight="1" spans="1:6">
      <c r="A164" s="9" t="s">
        <v>200</v>
      </c>
      <c r="B164" s="10" t="s">
        <v>201</v>
      </c>
      <c r="C164" s="11"/>
      <c r="D164" s="45"/>
      <c r="E164" s="46"/>
      <c r="F164" s="47"/>
    </row>
    <row r="165" ht="13.2" customHeight="1" spans="1:6">
      <c r="A165" s="9" t="s">
        <v>202</v>
      </c>
      <c r="B165" s="10" t="s">
        <v>203</v>
      </c>
      <c r="C165" s="11"/>
      <c r="D165" s="45"/>
      <c r="E165" s="46"/>
      <c r="F165" s="47"/>
    </row>
    <row r="166" ht="13.9" customHeight="1" spans="1:6">
      <c r="A166" s="9" t="s">
        <v>204</v>
      </c>
      <c r="B166" s="10" t="s">
        <v>205</v>
      </c>
      <c r="C166" s="11"/>
      <c r="D166" s="45"/>
      <c r="E166" s="46"/>
      <c r="F166" s="47"/>
    </row>
    <row r="167" ht="13.2" customHeight="1" spans="1:6">
      <c r="A167" s="9" t="s">
        <v>206</v>
      </c>
      <c r="B167" s="10" t="s">
        <v>207</v>
      </c>
      <c r="C167" s="11" t="s">
        <v>121</v>
      </c>
      <c r="D167" s="45" t="s">
        <v>208</v>
      </c>
      <c r="E167" s="46"/>
      <c r="F167" s="47">
        <f>ROUND(D167*E167,0)</f>
        <v>0</v>
      </c>
    </row>
    <row r="168" ht="13.9" customHeight="1" spans="1:6">
      <c r="A168" s="9" t="s">
        <v>209</v>
      </c>
      <c r="B168" s="10" t="s">
        <v>210</v>
      </c>
      <c r="C168" s="11" t="s">
        <v>121</v>
      </c>
      <c r="D168" s="45" t="s">
        <v>211</v>
      </c>
      <c r="E168" s="46"/>
      <c r="F168" s="47">
        <f t="shared" ref="F168:F200" si="5">ROUND(D168*E168,0)</f>
        <v>0</v>
      </c>
    </row>
    <row r="169" ht="13.2" customHeight="1" spans="1:6">
      <c r="A169" s="9" t="s">
        <v>212</v>
      </c>
      <c r="B169" s="10" t="s">
        <v>213</v>
      </c>
      <c r="C169" s="11"/>
      <c r="D169" s="45"/>
      <c r="E169" s="46"/>
      <c r="F169" s="47"/>
    </row>
    <row r="170" ht="13.2" customHeight="1" spans="1:6">
      <c r="A170" s="9" t="s">
        <v>214</v>
      </c>
      <c r="B170" s="10" t="s">
        <v>215</v>
      </c>
      <c r="C170" s="11" t="s">
        <v>121</v>
      </c>
      <c r="D170" s="45" t="s">
        <v>216</v>
      </c>
      <c r="E170" s="46"/>
      <c r="F170" s="47">
        <f t="shared" si="5"/>
        <v>0</v>
      </c>
    </row>
    <row r="171" ht="13.9" customHeight="1" spans="1:6">
      <c r="A171" s="9" t="s">
        <v>217</v>
      </c>
      <c r="B171" s="10" t="s">
        <v>218</v>
      </c>
      <c r="C171" s="11"/>
      <c r="D171" s="45"/>
      <c r="E171" s="46"/>
      <c r="F171" s="47"/>
    </row>
    <row r="172" ht="13.2" customHeight="1" spans="1:6">
      <c r="A172" s="9" t="s">
        <v>219</v>
      </c>
      <c r="B172" s="10" t="s">
        <v>220</v>
      </c>
      <c r="C172" s="11" t="s">
        <v>121</v>
      </c>
      <c r="D172" s="45" t="s">
        <v>221</v>
      </c>
      <c r="E172" s="46"/>
      <c r="F172" s="47">
        <f t="shared" si="5"/>
        <v>0</v>
      </c>
    </row>
    <row r="173" ht="13.2" customHeight="1" spans="1:6">
      <c r="A173" s="9" t="s">
        <v>222</v>
      </c>
      <c r="B173" s="10" t="s">
        <v>223</v>
      </c>
      <c r="C173" s="11" t="s">
        <v>121</v>
      </c>
      <c r="D173" s="45" t="s">
        <v>224</v>
      </c>
      <c r="E173" s="46"/>
      <c r="F173" s="47">
        <f t="shared" si="5"/>
        <v>0</v>
      </c>
    </row>
    <row r="174" ht="13.9" customHeight="1" spans="1:6">
      <c r="A174" s="9" t="s">
        <v>225</v>
      </c>
      <c r="B174" s="10" t="s">
        <v>226</v>
      </c>
      <c r="C174" s="11"/>
      <c r="D174" s="45"/>
      <c r="E174" s="46"/>
      <c r="F174" s="47"/>
    </row>
    <row r="175" ht="13.2" customHeight="1" spans="1:6">
      <c r="A175" s="9" t="s">
        <v>227</v>
      </c>
      <c r="B175" s="10" t="s">
        <v>228</v>
      </c>
      <c r="C175" s="11"/>
      <c r="D175" s="45"/>
      <c r="E175" s="46"/>
      <c r="F175" s="47"/>
    </row>
    <row r="176" ht="13.9" customHeight="1" spans="1:6">
      <c r="A176" s="9" t="s">
        <v>229</v>
      </c>
      <c r="B176" s="10" t="s">
        <v>230</v>
      </c>
      <c r="C176" s="11" t="s">
        <v>121</v>
      </c>
      <c r="D176" s="45" t="s">
        <v>231</v>
      </c>
      <c r="E176" s="46"/>
      <c r="F176" s="47">
        <f t="shared" si="5"/>
        <v>0</v>
      </c>
    </row>
    <row r="177" ht="13.2" customHeight="1" spans="1:6">
      <c r="A177" s="9" t="s">
        <v>232</v>
      </c>
      <c r="B177" s="10" t="s">
        <v>220</v>
      </c>
      <c r="C177" s="11" t="s">
        <v>121</v>
      </c>
      <c r="D177" s="45" t="s">
        <v>233</v>
      </c>
      <c r="E177" s="46"/>
      <c r="F177" s="47">
        <f t="shared" si="5"/>
        <v>0</v>
      </c>
    </row>
    <row r="178" ht="13.2" customHeight="1" spans="1:6">
      <c r="A178" s="9" t="s">
        <v>234</v>
      </c>
      <c r="B178" s="10" t="s">
        <v>235</v>
      </c>
      <c r="C178" s="11"/>
      <c r="D178" s="45"/>
      <c r="E178" s="46"/>
      <c r="F178" s="47"/>
    </row>
    <row r="179" ht="13.9" customHeight="1" spans="1:6">
      <c r="A179" s="9" t="s">
        <v>236</v>
      </c>
      <c r="B179" s="10" t="s">
        <v>237</v>
      </c>
      <c r="C179" s="11"/>
      <c r="D179" s="45"/>
      <c r="E179" s="46"/>
      <c r="F179" s="47"/>
    </row>
    <row r="180" ht="13.2" customHeight="1" spans="1:6">
      <c r="A180" s="9" t="s">
        <v>238</v>
      </c>
      <c r="B180" s="10" t="s">
        <v>230</v>
      </c>
      <c r="C180" s="11" t="s">
        <v>121</v>
      </c>
      <c r="D180" s="45" t="s">
        <v>239</v>
      </c>
      <c r="E180" s="46"/>
      <c r="F180" s="47">
        <f t="shared" si="5"/>
        <v>0</v>
      </c>
    </row>
    <row r="181" ht="13.2" customHeight="1" spans="1:6">
      <c r="A181" s="9" t="s">
        <v>240</v>
      </c>
      <c r="B181" s="10" t="s">
        <v>220</v>
      </c>
      <c r="C181" s="11" t="s">
        <v>121</v>
      </c>
      <c r="D181" s="45" t="s">
        <v>241</v>
      </c>
      <c r="E181" s="46"/>
      <c r="F181" s="47">
        <f t="shared" si="5"/>
        <v>0</v>
      </c>
    </row>
    <row r="182" ht="13.9" customHeight="1" spans="1:6">
      <c r="A182" s="9" t="s">
        <v>242</v>
      </c>
      <c r="B182" s="10" t="s">
        <v>243</v>
      </c>
      <c r="C182" s="11"/>
      <c r="D182" s="45"/>
      <c r="E182" s="46"/>
      <c r="F182" s="47"/>
    </row>
    <row r="183" ht="13.2" customHeight="1" spans="1:6">
      <c r="A183" s="9" t="s">
        <v>244</v>
      </c>
      <c r="B183" s="10" t="s">
        <v>245</v>
      </c>
      <c r="C183" s="11"/>
      <c r="D183" s="45"/>
      <c r="E183" s="46"/>
      <c r="F183" s="47"/>
    </row>
    <row r="184" ht="13.2" customHeight="1" spans="1:6">
      <c r="A184" s="9" t="s">
        <v>246</v>
      </c>
      <c r="B184" s="10" t="s">
        <v>230</v>
      </c>
      <c r="C184" s="11" t="s">
        <v>121</v>
      </c>
      <c r="D184" s="45" t="s">
        <v>247</v>
      </c>
      <c r="E184" s="46"/>
      <c r="F184" s="47">
        <f t="shared" si="5"/>
        <v>0</v>
      </c>
    </row>
    <row r="185" ht="13.9" customHeight="1" spans="1:6">
      <c r="A185" s="9" t="s">
        <v>248</v>
      </c>
      <c r="B185" s="10" t="s">
        <v>249</v>
      </c>
      <c r="C185" s="11"/>
      <c r="D185" s="45"/>
      <c r="E185" s="46"/>
      <c r="F185" s="47"/>
    </row>
    <row r="186" ht="13.2" customHeight="1" spans="1:6">
      <c r="A186" s="9" t="s">
        <v>250</v>
      </c>
      <c r="B186" s="10" t="s">
        <v>251</v>
      </c>
      <c r="C186" s="11"/>
      <c r="D186" s="45"/>
      <c r="E186" s="46"/>
      <c r="F186" s="47"/>
    </row>
    <row r="187" ht="13.9" customHeight="1" spans="1:6">
      <c r="A187" s="9" t="s">
        <v>252</v>
      </c>
      <c r="B187" s="10" t="s">
        <v>253</v>
      </c>
      <c r="C187" s="11" t="s">
        <v>198</v>
      </c>
      <c r="D187" s="45" t="s">
        <v>254</v>
      </c>
      <c r="E187" s="46"/>
      <c r="F187" s="47">
        <f t="shared" si="5"/>
        <v>0</v>
      </c>
    </row>
    <row r="188" ht="13.2" customHeight="1" spans="1:6">
      <c r="A188" s="9" t="s">
        <v>255</v>
      </c>
      <c r="B188" s="10" t="s">
        <v>223</v>
      </c>
      <c r="C188" s="11" t="s">
        <v>121</v>
      </c>
      <c r="D188" s="45" t="s">
        <v>256</v>
      </c>
      <c r="E188" s="46"/>
      <c r="F188" s="47">
        <f t="shared" si="5"/>
        <v>0</v>
      </c>
    </row>
    <row r="189" ht="13.2" customHeight="1" spans="1:6">
      <c r="A189" s="9" t="s">
        <v>257</v>
      </c>
      <c r="B189" s="10" t="s">
        <v>258</v>
      </c>
      <c r="C189" s="11"/>
      <c r="D189" s="45"/>
      <c r="E189" s="46"/>
      <c r="F189" s="47"/>
    </row>
    <row r="190" ht="13.9" customHeight="1" spans="1:6">
      <c r="A190" s="9" t="s">
        <v>259</v>
      </c>
      <c r="B190" s="10" t="s">
        <v>260</v>
      </c>
      <c r="C190" s="11"/>
      <c r="D190" s="45"/>
      <c r="E190" s="46"/>
      <c r="F190" s="47"/>
    </row>
    <row r="191" ht="13.2" customHeight="1" spans="1:6">
      <c r="A191" s="9" t="s">
        <v>261</v>
      </c>
      <c r="B191" s="10" t="s">
        <v>223</v>
      </c>
      <c r="C191" s="11" t="s">
        <v>121</v>
      </c>
      <c r="D191" s="45" t="s">
        <v>262</v>
      </c>
      <c r="E191" s="46"/>
      <c r="F191" s="47">
        <f t="shared" si="5"/>
        <v>0</v>
      </c>
    </row>
    <row r="192" ht="13.2" customHeight="1" spans="1:6">
      <c r="A192" s="9" t="s">
        <v>263</v>
      </c>
      <c r="B192" s="10" t="s">
        <v>264</v>
      </c>
      <c r="C192" s="11"/>
      <c r="D192" s="45"/>
      <c r="E192" s="46"/>
      <c r="F192" s="47"/>
    </row>
    <row r="193" ht="13.9" customHeight="1" spans="1:6">
      <c r="A193" s="9" t="s">
        <v>265</v>
      </c>
      <c r="B193" s="10" t="s">
        <v>266</v>
      </c>
      <c r="C193" s="11"/>
      <c r="D193" s="45"/>
      <c r="E193" s="46"/>
      <c r="F193" s="47"/>
    </row>
    <row r="194" ht="13.2" customHeight="1" spans="1:6">
      <c r="A194" s="9" t="s">
        <v>267</v>
      </c>
      <c r="B194" s="10" t="s">
        <v>268</v>
      </c>
      <c r="C194" s="11"/>
      <c r="D194" s="45"/>
      <c r="E194" s="46"/>
      <c r="F194" s="47"/>
    </row>
    <row r="195" ht="13.9" customHeight="1" spans="1:6">
      <c r="A195" s="9" t="s">
        <v>269</v>
      </c>
      <c r="B195" s="10" t="s">
        <v>253</v>
      </c>
      <c r="C195" s="11" t="s">
        <v>198</v>
      </c>
      <c r="D195" s="45" t="s">
        <v>270</v>
      </c>
      <c r="E195" s="46"/>
      <c r="F195" s="47">
        <f t="shared" si="5"/>
        <v>0</v>
      </c>
    </row>
    <row r="196" ht="13.2" customHeight="1" spans="1:6">
      <c r="A196" s="9" t="s">
        <v>271</v>
      </c>
      <c r="B196" s="10" t="s">
        <v>223</v>
      </c>
      <c r="C196" s="11" t="s">
        <v>121</v>
      </c>
      <c r="D196" s="45" t="s">
        <v>272</v>
      </c>
      <c r="E196" s="46"/>
      <c r="F196" s="47">
        <f t="shared" si="5"/>
        <v>0</v>
      </c>
    </row>
    <row r="197" ht="13.2" customHeight="1" spans="1:6">
      <c r="A197" s="9" t="s">
        <v>273</v>
      </c>
      <c r="B197" s="10" t="s">
        <v>274</v>
      </c>
      <c r="C197" s="11"/>
      <c r="D197" s="45"/>
      <c r="E197" s="46"/>
      <c r="F197" s="47"/>
    </row>
    <row r="198" ht="13.9" customHeight="1" spans="1:6">
      <c r="A198" s="9" t="s">
        <v>275</v>
      </c>
      <c r="B198" s="10" t="s">
        <v>276</v>
      </c>
      <c r="C198" s="11"/>
      <c r="D198" s="45"/>
      <c r="E198" s="46"/>
      <c r="F198" s="47"/>
    </row>
    <row r="199" ht="13.2" customHeight="1" spans="1:6">
      <c r="A199" s="9" t="s">
        <v>277</v>
      </c>
      <c r="B199" s="10" t="s">
        <v>223</v>
      </c>
      <c r="C199" s="11" t="s">
        <v>121</v>
      </c>
      <c r="D199" s="45" t="s">
        <v>278</v>
      </c>
      <c r="E199" s="46"/>
      <c r="F199" s="47">
        <f t="shared" si="5"/>
        <v>0</v>
      </c>
    </row>
    <row r="200" ht="13.2" customHeight="1" spans="1:6">
      <c r="A200" s="9" t="s">
        <v>279</v>
      </c>
      <c r="B200" s="10" t="s">
        <v>280</v>
      </c>
      <c r="C200" s="11" t="s">
        <v>198</v>
      </c>
      <c r="D200" s="45" t="s">
        <v>281</v>
      </c>
      <c r="E200" s="46"/>
      <c r="F200" s="47">
        <f t="shared" si="5"/>
        <v>0</v>
      </c>
    </row>
    <row r="201" ht="13.9" customHeight="1" spans="1:6">
      <c r="A201" s="9"/>
      <c r="B201" s="10"/>
      <c r="C201" s="11"/>
      <c r="D201" s="45"/>
      <c r="E201" s="45"/>
      <c r="F201" s="47"/>
    </row>
    <row r="202" ht="13.2" customHeight="1" spans="1:6">
      <c r="A202" s="9"/>
      <c r="B202" s="10"/>
      <c r="C202" s="11"/>
      <c r="D202" s="45"/>
      <c r="E202" s="45"/>
      <c r="F202" s="47"/>
    </row>
    <row r="203" ht="13.9" customHeight="1" spans="1:6">
      <c r="A203" s="9"/>
      <c r="B203" s="10"/>
      <c r="C203" s="11"/>
      <c r="D203" s="45"/>
      <c r="E203" s="45"/>
      <c r="F203" s="47"/>
    </row>
    <row r="204" ht="13.2" customHeight="1" spans="1:6">
      <c r="A204" s="9"/>
      <c r="B204" s="10"/>
      <c r="C204" s="11"/>
      <c r="D204" s="45"/>
      <c r="E204" s="45"/>
      <c r="F204" s="47"/>
    </row>
    <row r="205" ht="13.2" customHeight="1" spans="1:6">
      <c r="A205" s="9"/>
      <c r="B205" s="10"/>
      <c r="C205" s="11"/>
      <c r="D205" s="45"/>
      <c r="E205" s="45"/>
      <c r="F205" s="47"/>
    </row>
    <row r="206" ht="27.85" customHeight="1" spans="1:6">
      <c r="A206" s="17"/>
      <c r="B206" s="18" t="s">
        <v>282</v>
      </c>
      <c r="C206" s="17">
        <f>SUM(F162:F200)</f>
        <v>0</v>
      </c>
      <c r="D206" s="17"/>
      <c r="E206" s="17"/>
      <c r="F206" s="17"/>
    </row>
    <row r="207" ht="16.1" customHeight="1" spans="1:6">
      <c r="A207" s="2"/>
      <c r="B207" s="2"/>
      <c r="C207" s="3"/>
      <c r="D207" s="3"/>
      <c r="E207" s="3"/>
      <c r="F207" s="3"/>
    </row>
    <row r="208" ht="16.85" customHeight="1" spans="1:6">
      <c r="A208" s="2"/>
      <c r="B208" s="2"/>
      <c r="C208" s="2"/>
      <c r="D208" s="2"/>
      <c r="E208" s="2"/>
      <c r="F208" s="2"/>
    </row>
    <row r="209" ht="32.95" customHeight="1" spans="1:6">
      <c r="A209" s="1" t="s">
        <v>56</v>
      </c>
      <c r="B209" s="1"/>
      <c r="C209" s="1"/>
      <c r="D209" s="1"/>
      <c r="E209" s="1"/>
      <c r="F209" s="1"/>
    </row>
    <row r="210" ht="13.9" customHeight="1" spans="1:6">
      <c r="A210" s="2" t="s">
        <v>57</v>
      </c>
      <c r="B210" s="2"/>
      <c r="C210" s="3" t="s">
        <v>58</v>
      </c>
      <c r="D210" s="3"/>
      <c r="E210" s="3"/>
      <c r="F210" s="3"/>
    </row>
    <row r="211" ht="13.9" customHeight="1" spans="1:6">
      <c r="A211" s="2" t="s">
        <v>19</v>
      </c>
      <c r="B211" s="2"/>
      <c r="C211" s="2"/>
      <c r="D211" s="4" t="s">
        <v>283</v>
      </c>
      <c r="E211" s="4" t="s">
        <v>60</v>
      </c>
      <c r="F211" s="3" t="s">
        <v>61</v>
      </c>
    </row>
    <row r="212" ht="27.85" customHeight="1" spans="1:6">
      <c r="A212" s="5" t="s">
        <v>284</v>
      </c>
      <c r="B212" s="5"/>
      <c r="C212" s="5"/>
      <c r="D212" s="5"/>
      <c r="E212" s="5"/>
      <c r="F212" s="5"/>
    </row>
    <row r="213" ht="13.9" customHeight="1" spans="1:6">
      <c r="A213" s="6" t="s">
        <v>63</v>
      </c>
      <c r="B213" s="7" t="s">
        <v>64</v>
      </c>
      <c r="C213" s="7" t="s">
        <v>65</v>
      </c>
      <c r="D213" s="7" t="s">
        <v>66</v>
      </c>
      <c r="E213" s="7" t="s">
        <v>67</v>
      </c>
      <c r="F213" s="8" t="s">
        <v>68</v>
      </c>
    </row>
    <row r="214" ht="13.2" customHeight="1" spans="1:6">
      <c r="A214" s="9" t="s">
        <v>285</v>
      </c>
      <c r="B214" s="10" t="s">
        <v>286</v>
      </c>
      <c r="C214" s="11"/>
      <c r="D214" s="45"/>
      <c r="E214" s="45"/>
      <c r="F214" s="47"/>
    </row>
    <row r="215" ht="13.9" customHeight="1" spans="1:6">
      <c r="A215" s="9" t="s">
        <v>287</v>
      </c>
      <c r="B215" s="10" t="s">
        <v>288</v>
      </c>
      <c r="C215" s="11" t="s">
        <v>89</v>
      </c>
      <c r="D215" s="45" t="s">
        <v>92</v>
      </c>
      <c r="E215" s="49"/>
      <c r="F215" s="47">
        <f t="shared" ref="F215:F220" si="6">ROUND(D215*E215,0)</f>
        <v>0</v>
      </c>
    </row>
    <row r="216" ht="13.2" customHeight="1" spans="1:6">
      <c r="A216" s="9" t="s">
        <v>289</v>
      </c>
      <c r="B216" s="10" t="s">
        <v>290</v>
      </c>
      <c r="C216" s="11" t="s">
        <v>89</v>
      </c>
      <c r="D216" s="45" t="s">
        <v>291</v>
      </c>
      <c r="E216" s="49"/>
      <c r="F216" s="47">
        <f t="shared" si="6"/>
        <v>0</v>
      </c>
    </row>
    <row r="217" ht="13.2" customHeight="1" spans="1:6">
      <c r="A217" s="9" t="s">
        <v>292</v>
      </c>
      <c r="B217" s="10" t="s">
        <v>293</v>
      </c>
      <c r="C217" s="11" t="s">
        <v>89</v>
      </c>
      <c r="D217" s="45" t="s">
        <v>294</v>
      </c>
      <c r="E217" s="49"/>
      <c r="F217" s="47">
        <f t="shared" si="6"/>
        <v>0</v>
      </c>
    </row>
    <row r="218" ht="13.9" customHeight="1" spans="1:6">
      <c r="A218" s="9" t="s">
        <v>295</v>
      </c>
      <c r="B218" s="10" t="s">
        <v>296</v>
      </c>
      <c r="C218" s="11" t="s">
        <v>89</v>
      </c>
      <c r="D218" s="45" t="s">
        <v>72</v>
      </c>
      <c r="E218" s="49"/>
      <c r="F218" s="47">
        <f t="shared" si="6"/>
        <v>0</v>
      </c>
    </row>
    <row r="219" ht="13.2" customHeight="1" spans="1:6">
      <c r="A219" s="9" t="s">
        <v>297</v>
      </c>
      <c r="B219" s="10" t="s">
        <v>298</v>
      </c>
      <c r="C219" s="11" t="s">
        <v>89</v>
      </c>
      <c r="D219" s="45" t="s">
        <v>72</v>
      </c>
      <c r="E219" s="49"/>
      <c r="F219" s="47">
        <f t="shared" si="6"/>
        <v>0</v>
      </c>
    </row>
    <row r="220" ht="13.9" customHeight="1" spans="1:6">
      <c r="A220" s="9" t="s">
        <v>299</v>
      </c>
      <c r="B220" s="10" t="s">
        <v>300</v>
      </c>
      <c r="C220" s="11" t="s">
        <v>186</v>
      </c>
      <c r="D220" s="45" t="s">
        <v>301</v>
      </c>
      <c r="E220" s="49"/>
      <c r="F220" s="47">
        <f t="shared" si="6"/>
        <v>0</v>
      </c>
    </row>
    <row r="221" ht="13.2" customHeight="1" spans="1:6">
      <c r="A221" s="9" t="s">
        <v>302</v>
      </c>
      <c r="B221" s="10" t="s">
        <v>303</v>
      </c>
      <c r="C221" s="11"/>
      <c r="D221" s="45"/>
      <c r="E221" s="49"/>
      <c r="F221" s="47"/>
    </row>
    <row r="222" ht="13.2" customHeight="1" spans="1:6">
      <c r="A222" s="9" t="s">
        <v>304</v>
      </c>
      <c r="B222" s="10" t="s">
        <v>305</v>
      </c>
      <c r="C222" s="11" t="s">
        <v>111</v>
      </c>
      <c r="D222" s="45" t="s">
        <v>306</v>
      </c>
      <c r="E222" s="49"/>
      <c r="F222" s="47">
        <f t="shared" ref="F222:F225" si="7">ROUND(D222*E222,0)</f>
        <v>0</v>
      </c>
    </row>
    <row r="223" ht="13.9" customHeight="1" spans="1:6">
      <c r="A223" s="9" t="s">
        <v>307</v>
      </c>
      <c r="B223" s="10" t="s">
        <v>308</v>
      </c>
      <c r="C223" s="11" t="s">
        <v>111</v>
      </c>
      <c r="D223" s="45" t="s">
        <v>309</v>
      </c>
      <c r="E223" s="49"/>
      <c r="F223" s="47">
        <f t="shared" si="7"/>
        <v>0</v>
      </c>
    </row>
    <row r="224" ht="13.2" customHeight="1" spans="1:6">
      <c r="A224" s="9" t="s">
        <v>310</v>
      </c>
      <c r="B224" s="10" t="s">
        <v>311</v>
      </c>
      <c r="C224" s="11"/>
      <c r="D224" s="45"/>
      <c r="E224" s="49"/>
      <c r="F224" s="47"/>
    </row>
    <row r="225" ht="13.2" customHeight="1" spans="1:6">
      <c r="A225" s="9" t="s">
        <v>312</v>
      </c>
      <c r="B225" s="10" t="s">
        <v>313</v>
      </c>
      <c r="C225" s="11" t="s">
        <v>97</v>
      </c>
      <c r="D225" s="45" t="s">
        <v>314</v>
      </c>
      <c r="E225" s="49"/>
      <c r="F225" s="47">
        <f t="shared" si="7"/>
        <v>0</v>
      </c>
    </row>
    <row r="226" ht="13.9" customHeight="1" spans="1:6">
      <c r="A226" s="9"/>
      <c r="B226" s="10"/>
      <c r="C226" s="11"/>
      <c r="D226" s="45"/>
      <c r="E226" s="45"/>
      <c r="F226" s="47"/>
    </row>
    <row r="227" ht="13.2" customHeight="1" spans="1:6">
      <c r="A227" s="9"/>
      <c r="B227" s="10"/>
      <c r="C227" s="11"/>
      <c r="D227" s="45"/>
      <c r="E227" s="45"/>
      <c r="F227" s="47"/>
    </row>
    <row r="228" ht="13.9" customHeight="1" spans="1:6">
      <c r="A228" s="9"/>
      <c r="B228" s="10"/>
      <c r="C228" s="11"/>
      <c r="D228" s="45"/>
      <c r="E228" s="45"/>
      <c r="F228" s="47"/>
    </row>
    <row r="229" ht="13.2" customHeight="1" spans="1:6">
      <c r="A229" s="9"/>
      <c r="B229" s="10"/>
      <c r="C229" s="11"/>
      <c r="D229" s="45"/>
      <c r="E229" s="45"/>
      <c r="F229" s="47"/>
    </row>
    <row r="230" ht="13.2" customHeight="1" spans="1:6">
      <c r="A230" s="9"/>
      <c r="B230" s="10"/>
      <c r="C230" s="11"/>
      <c r="D230" s="45"/>
      <c r="E230" s="45"/>
      <c r="F230" s="47"/>
    </row>
    <row r="231" ht="13.9" customHeight="1" spans="1:6">
      <c r="A231" s="9"/>
      <c r="B231" s="10"/>
      <c r="C231" s="11"/>
      <c r="D231" s="45"/>
      <c r="E231" s="45"/>
      <c r="F231" s="47"/>
    </row>
    <row r="232" ht="13.2" customHeight="1" spans="1:6">
      <c r="A232" s="9"/>
      <c r="B232" s="10"/>
      <c r="C232" s="11"/>
      <c r="D232" s="45"/>
      <c r="E232" s="45"/>
      <c r="F232" s="47"/>
    </row>
    <row r="233" ht="13.2" customHeight="1" spans="1:6">
      <c r="A233" s="9"/>
      <c r="B233" s="10"/>
      <c r="C233" s="11"/>
      <c r="D233" s="45"/>
      <c r="E233" s="45"/>
      <c r="F233" s="47"/>
    </row>
    <row r="234" ht="13.9" customHeight="1" spans="1:6">
      <c r="A234" s="9"/>
      <c r="B234" s="10"/>
      <c r="C234" s="11"/>
      <c r="D234" s="45"/>
      <c r="E234" s="45"/>
      <c r="F234" s="47"/>
    </row>
    <row r="235" ht="13.2" customHeight="1" spans="1:6">
      <c r="A235" s="9"/>
      <c r="B235" s="10"/>
      <c r="C235" s="11"/>
      <c r="D235" s="45"/>
      <c r="E235" s="45"/>
      <c r="F235" s="47"/>
    </row>
    <row r="236" ht="13.2" customHeight="1" spans="1:6">
      <c r="A236" s="9"/>
      <c r="B236" s="10"/>
      <c r="C236" s="11"/>
      <c r="D236" s="45"/>
      <c r="E236" s="45"/>
      <c r="F236" s="47"/>
    </row>
    <row r="237" ht="13.9" customHeight="1" spans="1:6">
      <c r="A237" s="9"/>
      <c r="B237" s="10"/>
      <c r="C237" s="11"/>
      <c r="D237" s="45"/>
      <c r="E237" s="45"/>
      <c r="F237" s="47"/>
    </row>
    <row r="238" ht="13.2" customHeight="1" spans="1:6">
      <c r="A238" s="9"/>
      <c r="B238" s="10"/>
      <c r="C238" s="11"/>
      <c r="D238" s="45"/>
      <c r="E238" s="45"/>
      <c r="F238" s="47"/>
    </row>
    <row r="239" ht="13.9" customHeight="1" spans="1:6">
      <c r="A239" s="9"/>
      <c r="B239" s="10"/>
      <c r="C239" s="11"/>
      <c r="D239" s="45"/>
      <c r="E239" s="45"/>
      <c r="F239" s="47"/>
    </row>
    <row r="240" ht="13.2" customHeight="1" spans="1:6">
      <c r="A240" s="9"/>
      <c r="B240" s="10"/>
      <c r="C240" s="11"/>
      <c r="D240" s="45"/>
      <c r="E240" s="45"/>
      <c r="F240" s="47"/>
    </row>
    <row r="241" ht="13.2" customHeight="1" spans="1:6">
      <c r="A241" s="9"/>
      <c r="B241" s="10"/>
      <c r="C241" s="11"/>
      <c r="D241" s="45"/>
      <c r="E241" s="45"/>
      <c r="F241" s="47"/>
    </row>
    <row r="242" ht="13.9" customHeight="1" spans="1:6">
      <c r="A242" s="9"/>
      <c r="B242" s="10"/>
      <c r="C242" s="11"/>
      <c r="D242" s="45"/>
      <c r="E242" s="45"/>
      <c r="F242" s="47"/>
    </row>
    <row r="243" ht="13.2" customHeight="1" spans="1:6">
      <c r="A243" s="9"/>
      <c r="B243" s="10"/>
      <c r="C243" s="11"/>
      <c r="D243" s="45"/>
      <c r="E243" s="45"/>
      <c r="F243" s="47"/>
    </row>
    <row r="244" ht="13.2" customHeight="1" spans="1:6">
      <c r="A244" s="9"/>
      <c r="B244" s="10"/>
      <c r="C244" s="11"/>
      <c r="D244" s="45"/>
      <c r="E244" s="45"/>
      <c r="F244" s="47"/>
    </row>
    <row r="245" ht="13.9" customHeight="1" spans="1:6">
      <c r="A245" s="9"/>
      <c r="B245" s="10"/>
      <c r="C245" s="11"/>
      <c r="D245" s="45"/>
      <c r="E245" s="45"/>
      <c r="F245" s="47"/>
    </row>
    <row r="246" ht="13.2" customHeight="1" spans="1:6">
      <c r="A246" s="9"/>
      <c r="B246" s="10"/>
      <c r="C246" s="11"/>
      <c r="D246" s="45"/>
      <c r="E246" s="45"/>
      <c r="F246" s="47"/>
    </row>
    <row r="247" ht="13.9" customHeight="1" spans="1:6">
      <c r="A247" s="9"/>
      <c r="B247" s="10"/>
      <c r="C247" s="11"/>
      <c r="D247" s="45"/>
      <c r="E247" s="45"/>
      <c r="F247" s="47"/>
    </row>
    <row r="248" ht="13.2" customHeight="1" spans="1:6">
      <c r="A248" s="9"/>
      <c r="B248" s="10"/>
      <c r="C248" s="11"/>
      <c r="D248" s="45"/>
      <c r="E248" s="45"/>
      <c r="F248" s="47"/>
    </row>
    <row r="249" ht="13.2" customHeight="1" spans="1:6">
      <c r="A249" s="9"/>
      <c r="B249" s="10"/>
      <c r="C249" s="11"/>
      <c r="D249" s="45"/>
      <c r="E249" s="45"/>
      <c r="F249" s="47"/>
    </row>
    <row r="250" ht="13.9" customHeight="1" spans="1:6">
      <c r="A250" s="9"/>
      <c r="B250" s="10"/>
      <c r="C250" s="11"/>
      <c r="D250" s="45"/>
      <c r="E250" s="45"/>
      <c r="F250" s="47"/>
    </row>
    <row r="251" ht="13.2" customHeight="1" spans="1:6">
      <c r="A251" s="9"/>
      <c r="B251" s="10"/>
      <c r="C251" s="11"/>
      <c r="D251" s="45"/>
      <c r="E251" s="45"/>
      <c r="F251" s="47"/>
    </row>
    <row r="252" ht="13.2" customHeight="1" spans="1:6">
      <c r="A252" s="9"/>
      <c r="B252" s="10"/>
      <c r="C252" s="11"/>
      <c r="D252" s="45"/>
      <c r="E252" s="45"/>
      <c r="F252" s="47"/>
    </row>
    <row r="253" ht="13.9" customHeight="1" spans="1:6">
      <c r="A253" s="9"/>
      <c r="B253" s="10"/>
      <c r="C253" s="11"/>
      <c r="D253" s="45"/>
      <c r="E253" s="45"/>
      <c r="F253" s="47"/>
    </row>
    <row r="254" ht="13.2" customHeight="1" spans="1:6">
      <c r="A254" s="9"/>
      <c r="B254" s="10"/>
      <c r="C254" s="11"/>
      <c r="D254" s="45"/>
      <c r="E254" s="45"/>
      <c r="F254" s="47"/>
    </row>
    <row r="255" ht="13.9" customHeight="1" spans="1:6">
      <c r="A255" s="9"/>
      <c r="B255" s="10"/>
      <c r="C255" s="11"/>
      <c r="D255" s="45"/>
      <c r="E255" s="45"/>
      <c r="F255" s="47"/>
    </row>
    <row r="256" ht="13.2" customHeight="1" spans="1:6">
      <c r="A256" s="9"/>
      <c r="B256" s="10"/>
      <c r="C256" s="11"/>
      <c r="D256" s="45"/>
      <c r="E256" s="45"/>
      <c r="F256" s="47"/>
    </row>
    <row r="257" ht="13.2" customHeight="1" spans="1:6">
      <c r="A257" s="9"/>
      <c r="B257" s="10"/>
      <c r="C257" s="11"/>
      <c r="D257" s="45"/>
      <c r="E257" s="45"/>
      <c r="F257" s="47"/>
    </row>
    <row r="258" ht="27.85" customHeight="1" spans="1:6">
      <c r="A258" s="17"/>
      <c r="B258" s="18" t="s">
        <v>315</v>
      </c>
      <c r="C258" s="17">
        <f>SUM(F214:F225)</f>
        <v>0</v>
      </c>
      <c r="D258" s="17"/>
      <c r="E258" s="17"/>
      <c r="F258" s="17"/>
    </row>
    <row r="259" ht="16.1" customHeight="1" spans="1:6">
      <c r="A259" s="2"/>
      <c r="B259" s="2"/>
      <c r="C259" s="3"/>
      <c r="D259" s="3"/>
      <c r="E259" s="3"/>
      <c r="F259" s="3"/>
    </row>
    <row r="260" ht="16.85" customHeight="1" spans="1:6">
      <c r="A260" s="2"/>
      <c r="B260" s="2"/>
      <c r="C260" s="2"/>
      <c r="D260" s="2"/>
      <c r="E260" s="2"/>
      <c r="F260" s="2"/>
    </row>
  </sheetData>
  <sheetProtection password="DC84" sheet="1" objects="1"/>
  <protectedRanges>
    <protectedRange sqref="E10:E18 E59:E74 E113:E122 E163:E200 E215:E225" name="区域2"/>
  </protectedRanges>
  <mergeCells count="50">
    <mergeCell ref="A1:F1"/>
    <mergeCell ref="A2:B2"/>
    <mergeCell ref="C2:F2"/>
    <mergeCell ref="A3:C3"/>
    <mergeCell ref="A4:F4"/>
    <mergeCell ref="C50:D50"/>
    <mergeCell ref="E50:F50"/>
    <mergeCell ref="A51:B51"/>
    <mergeCell ref="C51:F51"/>
    <mergeCell ref="A52:F52"/>
    <mergeCell ref="A53:F53"/>
    <mergeCell ref="A54:B54"/>
    <mergeCell ref="C54:F54"/>
    <mergeCell ref="A55:C55"/>
    <mergeCell ref="A56:F56"/>
    <mergeCell ref="C102:D102"/>
    <mergeCell ref="E102:F102"/>
    <mergeCell ref="A103:B103"/>
    <mergeCell ref="C103:F103"/>
    <mergeCell ref="A104:F104"/>
    <mergeCell ref="A105:F105"/>
    <mergeCell ref="A106:B106"/>
    <mergeCell ref="C106:F106"/>
    <mergeCell ref="A107:C107"/>
    <mergeCell ref="A108:F108"/>
    <mergeCell ref="C154:D154"/>
    <mergeCell ref="E154:F154"/>
    <mergeCell ref="A155:B155"/>
    <mergeCell ref="C155:F155"/>
    <mergeCell ref="A156:F156"/>
    <mergeCell ref="A157:F157"/>
    <mergeCell ref="A158:B158"/>
    <mergeCell ref="C158:F158"/>
    <mergeCell ref="A159:C159"/>
    <mergeCell ref="A160:F160"/>
    <mergeCell ref="C206:D206"/>
    <mergeCell ref="E206:F206"/>
    <mergeCell ref="A207:B207"/>
    <mergeCell ref="C207:F207"/>
    <mergeCell ref="A208:F208"/>
    <mergeCell ref="A209:F209"/>
    <mergeCell ref="A210:B210"/>
    <mergeCell ref="C210:F210"/>
    <mergeCell ref="A211:C211"/>
    <mergeCell ref="A212:F212"/>
    <mergeCell ref="C258:D258"/>
    <mergeCell ref="E258:F258"/>
    <mergeCell ref="A259:B259"/>
    <mergeCell ref="C259:F259"/>
    <mergeCell ref="A260:F260"/>
  </mergeCells>
  <conditionalFormatting sqref="C50:D50">
    <cfRule type="cellIs" dxfId="0" priority="5" operator="equal">
      <formula>0</formula>
    </cfRule>
  </conditionalFormatting>
  <conditionalFormatting sqref="C102:D102">
    <cfRule type="cellIs" dxfId="0" priority="4" operator="equal">
      <formula>0</formula>
    </cfRule>
  </conditionalFormatting>
  <conditionalFormatting sqref="C154:D154">
    <cfRule type="cellIs" dxfId="0" priority="3" operator="equal">
      <formula>0</formula>
    </cfRule>
  </conditionalFormatting>
  <conditionalFormatting sqref="C206:D206">
    <cfRule type="cellIs" dxfId="0" priority="2" operator="equal">
      <formula>0</formula>
    </cfRule>
  </conditionalFormatting>
  <conditionalFormatting sqref="C258:D258">
    <cfRule type="cellIs" dxfId="0" priority="1" operator="equal">
      <formula>0</formula>
    </cfRule>
  </conditionalFormatting>
  <conditionalFormatting sqref="E6:E7">
    <cfRule type="cellIs" dxfId="0" priority="6" operator="equal">
      <formula>0</formula>
    </cfRule>
  </conditionalFormatting>
  <conditionalFormatting sqref="F$1:F$1048576">
    <cfRule type="cellIs" dxfId="1" priority="8" operator="equal">
      <formula>0</formula>
    </cfRule>
    <cfRule type="cellIs" dxfId="0" priority="7" operator="equal">
      <formula>0</formula>
    </cfRule>
  </conditionalFormatting>
  <pageMargins left="0.98" right="0.12" top="0.315" bottom="0.315" header="0" footer="0"/>
  <pageSetup paperSize="9" fitToWidth="0" fitToHeight="0" orientation="portrait"/>
  <headerFooter alignWithMargins="0"/>
  <rowBreaks count="4" manualBreakCount="4">
    <brk id="52" max="16383" man="1"/>
    <brk id="104" max="16383" man="1"/>
    <brk id="156" max="16383" man="1"/>
    <brk id="2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J16" sqref="J16"/>
    </sheetView>
  </sheetViews>
  <sheetFormatPr defaultColWidth="9" defaultRowHeight="14.25" outlineLevelCol="3"/>
  <cols>
    <col min="1" max="2" width="12.25" customWidth="1"/>
    <col min="3" max="3" width="44.7416666666667" customWidth="1"/>
    <col min="4" max="4" width="12.25" customWidth="1"/>
    <col min="5" max="5" width="20" customWidth="1"/>
  </cols>
  <sheetData>
    <row r="1" ht="32.95" customHeight="1" spans="1:4">
      <c r="A1" s="19" t="s">
        <v>0</v>
      </c>
      <c r="B1" s="19"/>
      <c r="C1" s="19"/>
      <c r="D1" s="19"/>
    </row>
    <row r="2" ht="16.85" customHeight="1" spans="4:4">
      <c r="D2" s="4" t="s">
        <v>1</v>
      </c>
    </row>
    <row r="3" ht="16.85" customHeight="1" spans="1:4">
      <c r="A3" s="20" t="s">
        <v>316</v>
      </c>
      <c r="B3" s="20"/>
      <c r="C3" s="20"/>
      <c r="D3" s="20"/>
    </row>
    <row r="4" ht="16.1" customHeight="1" spans="1:4">
      <c r="A4" s="21" t="s">
        <v>317</v>
      </c>
      <c r="B4" s="21"/>
      <c r="C4" s="21"/>
      <c r="D4" s="21"/>
    </row>
    <row r="5" ht="16.85" customHeight="1" spans="1:4">
      <c r="A5" s="22" t="s">
        <v>3</v>
      </c>
      <c r="B5" s="23" t="s">
        <v>20</v>
      </c>
      <c r="C5" s="23" t="s">
        <v>21</v>
      </c>
      <c r="D5" s="24" t="s">
        <v>5</v>
      </c>
    </row>
    <row r="6" ht="27.85" customHeight="1" spans="1:4">
      <c r="A6" s="22" t="s">
        <v>6</v>
      </c>
      <c r="B6" s="25" t="s">
        <v>22</v>
      </c>
      <c r="C6" s="25" t="s">
        <v>23</v>
      </c>
      <c r="D6" s="26">
        <f>'明细表（X813睦党）'!C50</f>
        <v>0</v>
      </c>
    </row>
    <row r="7" ht="27.85" customHeight="1" spans="1:4">
      <c r="A7" s="22" t="s">
        <v>8</v>
      </c>
      <c r="B7" s="25" t="s">
        <v>24</v>
      </c>
      <c r="C7" s="25" t="s">
        <v>25</v>
      </c>
      <c r="D7" s="26">
        <f>'明细表（X813睦党）'!C102</f>
        <v>0</v>
      </c>
    </row>
    <row r="8" ht="27.85" customHeight="1" spans="1:4">
      <c r="A8" s="22" t="s">
        <v>10</v>
      </c>
      <c r="B8" s="25" t="s">
        <v>26</v>
      </c>
      <c r="C8" s="25" t="s">
        <v>27</v>
      </c>
      <c r="D8" s="26">
        <f>'明细表（X813睦党）'!C154</f>
        <v>0</v>
      </c>
    </row>
    <row r="9" ht="27.85" customHeight="1" spans="1:4">
      <c r="A9" s="22" t="s">
        <v>12</v>
      </c>
      <c r="B9" s="25" t="s">
        <v>28</v>
      </c>
      <c r="C9" s="25" t="s">
        <v>29</v>
      </c>
      <c r="D9" s="26">
        <f>'明细表（X813睦党）'!C206</f>
        <v>0</v>
      </c>
    </row>
    <row r="10" ht="27.1" customHeight="1" spans="1:4">
      <c r="A10" s="22" t="s">
        <v>14</v>
      </c>
      <c r="B10" s="25" t="s">
        <v>30</v>
      </c>
      <c r="C10" s="25" t="s">
        <v>31</v>
      </c>
      <c r="D10" s="26"/>
    </row>
    <row r="11" ht="27.85" customHeight="1" spans="1:4">
      <c r="A11" s="22" t="s">
        <v>32</v>
      </c>
      <c r="B11" s="25" t="s">
        <v>33</v>
      </c>
      <c r="C11" s="25" t="s">
        <v>34</v>
      </c>
      <c r="D11" s="26">
        <f>'明细表（X813睦党）'!C258</f>
        <v>0</v>
      </c>
    </row>
    <row r="12" ht="27.85" customHeight="1" spans="1:4">
      <c r="A12" s="22" t="s">
        <v>35</v>
      </c>
      <c r="B12" s="25" t="s">
        <v>36</v>
      </c>
      <c r="C12" s="25" t="s">
        <v>37</v>
      </c>
      <c r="D12" s="26"/>
    </row>
    <row r="13" ht="27.85" customHeight="1" spans="1:4">
      <c r="A13" s="22" t="s">
        <v>38</v>
      </c>
      <c r="B13" s="25" t="s">
        <v>39</v>
      </c>
      <c r="C13" s="25" t="s">
        <v>40</v>
      </c>
      <c r="D13" s="26"/>
    </row>
    <row r="14" ht="27.85" customHeight="1" spans="1:4">
      <c r="A14" s="22" t="s">
        <v>41</v>
      </c>
      <c r="B14" s="25" t="s">
        <v>42</v>
      </c>
      <c r="C14" s="25" t="s">
        <v>43</v>
      </c>
      <c r="D14" s="26"/>
    </row>
    <row r="15" ht="27.85" customHeight="1" spans="1:4">
      <c r="A15" s="22" t="s">
        <v>44</v>
      </c>
      <c r="B15" s="25" t="s">
        <v>45</v>
      </c>
      <c r="C15" s="25"/>
      <c r="D15" s="26">
        <f>SUM(D6:D11)</f>
        <v>0</v>
      </c>
    </row>
    <row r="16" ht="27.85" customHeight="1" spans="1:4">
      <c r="A16" s="27" t="s">
        <v>46</v>
      </c>
      <c r="B16" s="25" t="s">
        <v>47</v>
      </c>
      <c r="C16" s="25"/>
      <c r="D16" s="26"/>
    </row>
    <row r="17" ht="27.85" customHeight="1" spans="1:4">
      <c r="A17" s="27" t="s">
        <v>48</v>
      </c>
      <c r="B17" s="28" t="s">
        <v>49</v>
      </c>
      <c r="C17" s="28"/>
      <c r="D17" s="26">
        <f>+D15</f>
        <v>0</v>
      </c>
    </row>
    <row r="18" ht="27.1" customHeight="1" spans="1:4">
      <c r="A18" s="27" t="s">
        <v>50</v>
      </c>
      <c r="B18" s="24" t="s">
        <v>51</v>
      </c>
      <c r="C18" s="24"/>
      <c r="D18" s="26"/>
    </row>
    <row r="19" ht="27.85" customHeight="1" spans="1:4">
      <c r="A19" s="27" t="s">
        <v>52</v>
      </c>
      <c r="B19" s="24" t="s">
        <v>53</v>
      </c>
      <c r="C19" s="24"/>
      <c r="D19" s="26">
        <f>ROUND(D15*0.03,0)</f>
        <v>0</v>
      </c>
    </row>
    <row r="20" ht="27.85" customHeight="1" spans="1:4">
      <c r="A20" s="29" t="s">
        <v>54</v>
      </c>
      <c r="B20" s="30" t="s">
        <v>55</v>
      </c>
      <c r="C20" s="30"/>
      <c r="D20" s="31">
        <f>+D15+D19</f>
        <v>0</v>
      </c>
    </row>
    <row r="21" ht="16.85" customHeight="1" spans="1:4">
      <c r="A21" s="4"/>
      <c r="B21" s="4"/>
      <c r="D21" s="4"/>
    </row>
    <row r="22" ht="214.65" customHeight="1"/>
  </sheetData>
  <sheetProtection password="DC84" sheet="1" objects="1"/>
  <mergeCells count="10">
    <mergeCell ref="A1:D1"/>
    <mergeCell ref="A3:D3"/>
    <mergeCell ref="A4:D4"/>
    <mergeCell ref="B15:C15"/>
    <mergeCell ref="B16:C16"/>
    <mergeCell ref="B17:C17"/>
    <mergeCell ref="B18:C18"/>
    <mergeCell ref="B19:C19"/>
    <mergeCell ref="B20:C20"/>
    <mergeCell ref="A21:B21"/>
  </mergeCells>
  <conditionalFormatting sqref="D$1:D$1048576">
    <cfRule type="cellIs" dxfId="0" priority="1" operator="equal">
      <formula>0</formula>
    </cfRule>
  </conditionalFormatting>
  <pageMargins left="0.98" right="0.12" top="0.315" bottom="0.315" header="0" footer="0"/>
  <pageSetup paperSize="9" fitToWidth="0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0"/>
  <sheetViews>
    <sheetView workbookViewId="0">
      <selection activeCell="E6" sqref="E6:E7"/>
    </sheetView>
  </sheetViews>
  <sheetFormatPr defaultColWidth="9" defaultRowHeight="14.25" outlineLevelCol="5"/>
  <cols>
    <col min="1" max="1" width="10.625" customWidth="1"/>
    <col min="2" max="2" width="35.8666666666667" customWidth="1"/>
    <col min="3" max="3" width="5.625" customWidth="1"/>
    <col min="4" max="4" width="9.875" customWidth="1"/>
    <col min="5" max="6" width="9.75" customWidth="1"/>
    <col min="7" max="7" width="20" customWidth="1"/>
  </cols>
  <sheetData>
    <row r="1" ht="32.95" customHeight="1" spans="1:6">
      <c r="A1" s="1" t="s">
        <v>56</v>
      </c>
      <c r="B1" s="1"/>
      <c r="C1" s="1"/>
      <c r="D1" s="1"/>
      <c r="E1" s="1"/>
      <c r="F1" s="1"/>
    </row>
    <row r="2" ht="13.9" customHeight="1" spans="1:6">
      <c r="A2" s="2" t="s">
        <v>316</v>
      </c>
      <c r="B2" s="2"/>
      <c r="C2" s="3" t="s">
        <v>58</v>
      </c>
      <c r="D2" s="3"/>
      <c r="E2" s="3"/>
      <c r="F2" s="3"/>
    </row>
    <row r="3" ht="13.9" customHeight="1" spans="1:6">
      <c r="A3" s="2" t="s">
        <v>318</v>
      </c>
      <c r="B3" s="2"/>
      <c r="C3" s="2"/>
      <c r="D3" s="4" t="s">
        <v>59</v>
      </c>
      <c r="E3" s="4" t="s">
        <v>60</v>
      </c>
      <c r="F3" s="3" t="s">
        <v>61</v>
      </c>
    </row>
    <row r="4" ht="27.85" customHeight="1" spans="1:6">
      <c r="A4" s="5" t="s">
        <v>62</v>
      </c>
      <c r="B4" s="5"/>
      <c r="C4" s="5"/>
      <c r="D4" s="5"/>
      <c r="E4" s="5"/>
      <c r="F4" s="5"/>
    </row>
    <row r="5" ht="13.9" customHeight="1" spans="1:6">
      <c r="A5" s="6" t="s">
        <v>63</v>
      </c>
      <c r="B5" s="7" t="s">
        <v>64</v>
      </c>
      <c r="C5" s="7" t="s">
        <v>65</v>
      </c>
      <c r="D5" s="7" t="s">
        <v>66</v>
      </c>
      <c r="E5" s="7" t="s">
        <v>67</v>
      </c>
      <c r="F5" s="8" t="s">
        <v>68</v>
      </c>
    </row>
    <row r="6" ht="13.2" customHeight="1" spans="1:6">
      <c r="A6" s="9" t="s">
        <v>69</v>
      </c>
      <c r="B6" s="10" t="s">
        <v>70</v>
      </c>
      <c r="C6" s="11" t="s">
        <v>71</v>
      </c>
      <c r="D6" s="45" t="s">
        <v>72</v>
      </c>
      <c r="E6" s="46">
        <f>ROUND((F7+F9+F10+F11+C102+C154+C206+C258)*0.004,2)</f>
        <v>0</v>
      </c>
      <c r="F6" s="47">
        <f t="shared" ref="F6:F11" si="0">ROUND(D6*E6,0)</f>
        <v>0</v>
      </c>
    </row>
    <row r="7" ht="13.9" customHeight="1" spans="1:6">
      <c r="A7" s="9" t="s">
        <v>73</v>
      </c>
      <c r="B7" s="10" t="s">
        <v>74</v>
      </c>
      <c r="C7" s="11" t="s">
        <v>71</v>
      </c>
      <c r="D7" s="45" t="s">
        <v>72</v>
      </c>
      <c r="E7" s="46">
        <f>ROUND((F9+F10+F11+C102+C154+C206+C258)*0.015,2)</f>
        <v>0</v>
      </c>
      <c r="F7" s="47">
        <f t="shared" si="0"/>
        <v>0</v>
      </c>
    </row>
    <row r="8" ht="13.2" customHeight="1" spans="1:6">
      <c r="A8" s="9" t="s">
        <v>77</v>
      </c>
      <c r="B8" s="10" t="s">
        <v>78</v>
      </c>
      <c r="C8" s="11"/>
      <c r="D8" s="45"/>
      <c r="E8" s="46"/>
      <c r="F8" s="47"/>
    </row>
    <row r="9" ht="13.2" customHeight="1" spans="1:6">
      <c r="A9" s="9" t="s">
        <v>79</v>
      </c>
      <c r="B9" s="10" t="s">
        <v>80</v>
      </c>
      <c r="C9" s="11" t="s">
        <v>71</v>
      </c>
      <c r="D9" s="45" t="s">
        <v>72</v>
      </c>
      <c r="E9" s="46"/>
      <c r="F9" s="47">
        <f t="shared" si="0"/>
        <v>0</v>
      </c>
    </row>
    <row r="10" ht="13.9" customHeight="1" spans="1:6">
      <c r="A10" s="9" t="s">
        <v>81</v>
      </c>
      <c r="B10" s="10" t="s">
        <v>82</v>
      </c>
      <c r="C10" s="11" t="s">
        <v>71</v>
      </c>
      <c r="D10" s="45" t="s">
        <v>72</v>
      </c>
      <c r="E10" s="46"/>
      <c r="F10" s="47">
        <f t="shared" si="0"/>
        <v>0</v>
      </c>
    </row>
    <row r="11" ht="13.2" customHeight="1" spans="1:6">
      <c r="A11" s="9" t="s">
        <v>102</v>
      </c>
      <c r="B11" s="10" t="s">
        <v>103</v>
      </c>
      <c r="C11" s="11" t="s">
        <v>71</v>
      </c>
      <c r="D11" s="45" t="s">
        <v>72</v>
      </c>
      <c r="E11" s="46"/>
      <c r="F11" s="47">
        <f t="shared" si="0"/>
        <v>0</v>
      </c>
    </row>
    <row r="12" ht="13.9" customHeight="1" spans="1:6">
      <c r="A12" s="9"/>
      <c r="B12" s="10"/>
      <c r="C12" s="11"/>
      <c r="D12" s="45"/>
      <c r="E12" s="45"/>
      <c r="F12" s="47"/>
    </row>
    <row r="13" ht="13.2" customHeight="1" spans="1:6">
      <c r="A13" s="9"/>
      <c r="B13" s="10"/>
      <c r="C13" s="11"/>
      <c r="D13" s="45"/>
      <c r="E13" s="45"/>
      <c r="F13" s="47"/>
    </row>
    <row r="14" ht="13.2" customHeight="1" spans="1:6">
      <c r="A14" s="9"/>
      <c r="B14" s="10"/>
      <c r="C14" s="11"/>
      <c r="D14" s="45"/>
      <c r="E14" s="45"/>
      <c r="F14" s="47"/>
    </row>
    <row r="15" ht="13.9" customHeight="1" spans="1:6">
      <c r="A15" s="9"/>
      <c r="B15" s="10"/>
      <c r="C15" s="11"/>
      <c r="D15" s="45"/>
      <c r="E15" s="45"/>
      <c r="F15" s="47"/>
    </row>
    <row r="16" ht="13.2" customHeight="1" spans="1:6">
      <c r="A16" s="9"/>
      <c r="B16" s="10"/>
      <c r="C16" s="11"/>
      <c r="D16" s="45"/>
      <c r="E16" s="45"/>
      <c r="F16" s="47"/>
    </row>
    <row r="17" ht="13.2" customHeight="1" spans="1:6">
      <c r="A17" s="9"/>
      <c r="B17" s="10"/>
      <c r="C17" s="11"/>
      <c r="D17" s="45"/>
      <c r="E17" s="45"/>
      <c r="F17" s="47"/>
    </row>
    <row r="18" ht="13.9" customHeight="1" spans="1:6">
      <c r="A18" s="9"/>
      <c r="B18" s="10"/>
      <c r="C18" s="11"/>
      <c r="D18" s="45"/>
      <c r="E18" s="45"/>
      <c r="F18" s="47"/>
    </row>
    <row r="19" ht="13.2" customHeight="1" spans="1:6">
      <c r="A19" s="9"/>
      <c r="B19" s="10"/>
      <c r="C19" s="11"/>
      <c r="D19" s="45"/>
      <c r="E19" s="45"/>
      <c r="F19" s="47"/>
    </row>
    <row r="20" ht="13.9" customHeight="1" spans="1:6">
      <c r="A20" s="9"/>
      <c r="B20" s="10"/>
      <c r="C20" s="11"/>
      <c r="D20" s="45"/>
      <c r="E20" s="45"/>
      <c r="F20" s="47"/>
    </row>
    <row r="21" ht="13.2" customHeight="1" spans="1:6">
      <c r="A21" s="9"/>
      <c r="B21" s="10"/>
      <c r="C21" s="11"/>
      <c r="D21" s="45"/>
      <c r="E21" s="45"/>
      <c r="F21" s="47"/>
    </row>
    <row r="22" ht="13.2" customHeight="1" spans="1:6">
      <c r="A22" s="9"/>
      <c r="B22" s="10"/>
      <c r="C22" s="11"/>
      <c r="D22" s="45"/>
      <c r="E22" s="45"/>
      <c r="F22" s="47"/>
    </row>
    <row r="23" ht="13.9" customHeight="1" spans="1:6">
      <c r="A23" s="9"/>
      <c r="B23" s="10"/>
      <c r="C23" s="11"/>
      <c r="D23" s="45"/>
      <c r="E23" s="45"/>
      <c r="F23" s="47"/>
    </row>
    <row r="24" ht="13.2" customHeight="1" spans="1:6">
      <c r="A24" s="9"/>
      <c r="B24" s="10"/>
      <c r="C24" s="11"/>
      <c r="D24" s="45"/>
      <c r="E24" s="45"/>
      <c r="F24" s="47"/>
    </row>
    <row r="25" ht="13.2" customHeight="1" spans="1:6">
      <c r="A25" s="9"/>
      <c r="B25" s="10"/>
      <c r="C25" s="11"/>
      <c r="D25" s="45"/>
      <c r="E25" s="45"/>
      <c r="F25" s="47"/>
    </row>
    <row r="26" ht="13.9" customHeight="1" spans="1:6">
      <c r="A26" s="9"/>
      <c r="B26" s="10"/>
      <c r="C26" s="11"/>
      <c r="D26" s="45"/>
      <c r="E26" s="45"/>
      <c r="F26" s="47"/>
    </row>
    <row r="27" ht="13.2" customHeight="1" spans="1:6">
      <c r="A27" s="9"/>
      <c r="B27" s="10"/>
      <c r="C27" s="11"/>
      <c r="D27" s="45"/>
      <c r="E27" s="45"/>
      <c r="F27" s="47"/>
    </row>
    <row r="28" ht="13.2" customHeight="1" spans="1:6">
      <c r="A28" s="9"/>
      <c r="B28" s="10"/>
      <c r="C28" s="11"/>
      <c r="D28" s="45"/>
      <c r="E28" s="45"/>
      <c r="F28" s="47"/>
    </row>
    <row r="29" ht="13.9" customHeight="1" spans="1:6">
      <c r="A29" s="9"/>
      <c r="B29" s="10"/>
      <c r="C29" s="11"/>
      <c r="D29" s="45"/>
      <c r="E29" s="45"/>
      <c r="F29" s="47"/>
    </row>
    <row r="30" ht="13.2" customHeight="1" spans="1:6">
      <c r="A30" s="9"/>
      <c r="B30" s="10"/>
      <c r="C30" s="11"/>
      <c r="D30" s="45"/>
      <c r="E30" s="45"/>
      <c r="F30" s="47"/>
    </row>
    <row r="31" ht="13.9" customHeight="1" spans="1:6">
      <c r="A31" s="9"/>
      <c r="B31" s="10"/>
      <c r="C31" s="11"/>
      <c r="D31" s="45"/>
      <c r="E31" s="45"/>
      <c r="F31" s="47"/>
    </row>
    <row r="32" ht="13.2" customHeight="1" spans="1:6">
      <c r="A32" s="9"/>
      <c r="B32" s="10"/>
      <c r="C32" s="11"/>
      <c r="D32" s="45"/>
      <c r="E32" s="45"/>
      <c r="F32" s="47"/>
    </row>
    <row r="33" ht="13.2" customHeight="1" spans="1:6">
      <c r="A33" s="9"/>
      <c r="B33" s="10"/>
      <c r="C33" s="11"/>
      <c r="D33" s="45"/>
      <c r="E33" s="45"/>
      <c r="F33" s="47"/>
    </row>
    <row r="34" ht="13.9" customHeight="1" spans="1:6">
      <c r="A34" s="9"/>
      <c r="B34" s="10"/>
      <c r="C34" s="11"/>
      <c r="D34" s="45"/>
      <c r="E34" s="45"/>
      <c r="F34" s="47"/>
    </row>
    <row r="35" ht="13.2" customHeight="1" spans="1:6">
      <c r="A35" s="9"/>
      <c r="B35" s="10"/>
      <c r="C35" s="11"/>
      <c r="D35" s="45"/>
      <c r="E35" s="45"/>
      <c r="F35" s="47"/>
    </row>
    <row r="36" ht="13.2" customHeight="1" spans="1:6">
      <c r="A36" s="9"/>
      <c r="B36" s="10"/>
      <c r="C36" s="11"/>
      <c r="D36" s="45"/>
      <c r="E36" s="45"/>
      <c r="F36" s="47"/>
    </row>
    <row r="37" ht="13.9" customHeight="1" spans="1:6">
      <c r="A37" s="9"/>
      <c r="B37" s="10"/>
      <c r="C37" s="11"/>
      <c r="D37" s="45"/>
      <c r="E37" s="45"/>
      <c r="F37" s="47"/>
    </row>
    <row r="38" ht="13.2" customHeight="1" spans="1:6">
      <c r="A38" s="9"/>
      <c r="B38" s="10"/>
      <c r="C38" s="11"/>
      <c r="D38" s="45"/>
      <c r="E38" s="45"/>
      <c r="F38" s="47"/>
    </row>
    <row r="39" ht="13.9" customHeight="1" spans="1:6">
      <c r="A39" s="9"/>
      <c r="B39" s="10"/>
      <c r="C39" s="11"/>
      <c r="D39" s="45"/>
      <c r="E39" s="45"/>
      <c r="F39" s="47"/>
    </row>
    <row r="40" ht="13.2" customHeight="1" spans="1:6">
      <c r="A40" s="9"/>
      <c r="B40" s="10"/>
      <c r="C40" s="11"/>
      <c r="D40" s="45"/>
      <c r="E40" s="45"/>
      <c r="F40" s="47"/>
    </row>
    <row r="41" ht="13.2" customHeight="1" spans="1:6">
      <c r="A41" s="9"/>
      <c r="B41" s="10"/>
      <c r="C41" s="11"/>
      <c r="D41" s="45"/>
      <c r="E41" s="45"/>
      <c r="F41" s="47"/>
    </row>
    <row r="42" ht="13.9" customHeight="1" spans="1:6">
      <c r="A42" s="9"/>
      <c r="B42" s="10"/>
      <c r="C42" s="11"/>
      <c r="D42" s="45"/>
      <c r="E42" s="45"/>
      <c r="F42" s="47"/>
    </row>
    <row r="43" ht="13.2" customHeight="1" spans="1:6">
      <c r="A43" s="9"/>
      <c r="B43" s="10"/>
      <c r="C43" s="11"/>
      <c r="D43" s="45"/>
      <c r="E43" s="45"/>
      <c r="F43" s="47"/>
    </row>
    <row r="44" ht="13.2" customHeight="1" spans="1:6">
      <c r="A44" s="9"/>
      <c r="B44" s="10"/>
      <c r="C44" s="11"/>
      <c r="D44" s="45"/>
      <c r="E44" s="45"/>
      <c r="F44" s="47"/>
    </row>
    <row r="45" ht="13.9" customHeight="1" spans="1:6">
      <c r="A45" s="9"/>
      <c r="B45" s="10"/>
      <c r="C45" s="11"/>
      <c r="D45" s="45"/>
      <c r="E45" s="45"/>
      <c r="F45" s="47"/>
    </row>
    <row r="46" ht="13.2" customHeight="1" spans="1:6">
      <c r="A46" s="9"/>
      <c r="B46" s="10"/>
      <c r="C46" s="11"/>
      <c r="D46" s="45"/>
      <c r="E46" s="45"/>
      <c r="F46" s="47"/>
    </row>
    <row r="47" ht="13.9" customHeight="1" spans="1:6">
      <c r="A47" s="9"/>
      <c r="B47" s="10"/>
      <c r="C47" s="11"/>
      <c r="D47" s="45"/>
      <c r="E47" s="45"/>
      <c r="F47" s="47"/>
    </row>
    <row r="48" ht="13.2" customHeight="1" spans="1:6">
      <c r="A48" s="9"/>
      <c r="B48" s="10"/>
      <c r="C48" s="11"/>
      <c r="D48" s="45"/>
      <c r="E48" s="45"/>
      <c r="F48" s="47"/>
    </row>
    <row r="49" ht="13.2" customHeight="1" spans="1:6">
      <c r="A49" s="9"/>
      <c r="B49" s="10"/>
      <c r="C49" s="11"/>
      <c r="D49" s="45"/>
      <c r="E49" s="45"/>
      <c r="F49" s="47"/>
    </row>
    <row r="50" ht="27.85" customHeight="1" spans="1:6">
      <c r="A50" s="17"/>
      <c r="B50" s="18" t="s">
        <v>104</v>
      </c>
      <c r="C50" s="17">
        <f>SUM(F6:F11)</f>
        <v>0</v>
      </c>
      <c r="D50" s="17"/>
      <c r="E50" s="17"/>
      <c r="F50" s="17"/>
    </row>
    <row r="51" ht="16.1" customHeight="1" spans="1:6">
      <c r="A51" s="2"/>
      <c r="B51" s="2"/>
      <c r="C51" s="3"/>
      <c r="D51" s="3"/>
      <c r="E51" s="3"/>
      <c r="F51" s="3"/>
    </row>
    <row r="52" ht="16.85" customHeight="1" spans="1:6">
      <c r="A52" s="2"/>
      <c r="B52" s="2"/>
      <c r="C52" s="2"/>
      <c r="D52" s="2"/>
      <c r="E52" s="2"/>
      <c r="F52" s="2"/>
    </row>
    <row r="53" ht="32.95" customHeight="1" spans="1:6">
      <c r="A53" s="1" t="s">
        <v>56</v>
      </c>
      <c r="B53" s="1"/>
      <c r="C53" s="1"/>
      <c r="D53" s="1"/>
      <c r="E53" s="1"/>
      <c r="F53" s="1"/>
    </row>
    <row r="54" ht="13.9" customHeight="1" spans="1:6">
      <c r="A54" s="2" t="s">
        <v>316</v>
      </c>
      <c r="B54" s="2"/>
      <c r="C54" s="3" t="s">
        <v>58</v>
      </c>
      <c r="D54" s="3"/>
      <c r="E54" s="3"/>
      <c r="F54" s="3"/>
    </row>
    <row r="55" ht="13.9" customHeight="1" spans="1:6">
      <c r="A55" s="2" t="s">
        <v>318</v>
      </c>
      <c r="B55" s="2"/>
      <c r="C55" s="2"/>
      <c r="D55" s="4" t="s">
        <v>105</v>
      </c>
      <c r="E55" s="4" t="s">
        <v>60</v>
      </c>
      <c r="F55" s="3" t="s">
        <v>61</v>
      </c>
    </row>
    <row r="56" ht="27.85" customHeight="1" spans="1:6">
      <c r="A56" s="5" t="s">
        <v>106</v>
      </c>
      <c r="B56" s="5"/>
      <c r="C56" s="5"/>
      <c r="D56" s="5"/>
      <c r="E56" s="5"/>
      <c r="F56" s="5"/>
    </row>
    <row r="57" ht="13.9" customHeight="1" spans="1:6">
      <c r="A57" s="6" t="s">
        <v>63</v>
      </c>
      <c r="B57" s="7" t="s">
        <v>64</v>
      </c>
      <c r="C57" s="7" t="s">
        <v>65</v>
      </c>
      <c r="D57" s="7" t="s">
        <v>66</v>
      </c>
      <c r="E57" s="7" t="s">
        <v>67</v>
      </c>
      <c r="F57" s="8" t="s">
        <v>68</v>
      </c>
    </row>
    <row r="58" ht="13.2" customHeight="1" spans="1:6">
      <c r="A58" s="9" t="s">
        <v>107</v>
      </c>
      <c r="B58" s="10" t="s">
        <v>108</v>
      </c>
      <c r="C58" s="11"/>
      <c r="D58" s="45"/>
      <c r="E58" s="45"/>
      <c r="F58" s="47"/>
    </row>
    <row r="59" ht="13.9" customHeight="1" spans="1:6">
      <c r="A59" s="9" t="s">
        <v>109</v>
      </c>
      <c r="B59" s="10" t="s">
        <v>110</v>
      </c>
      <c r="C59" s="11" t="s">
        <v>111</v>
      </c>
      <c r="D59" s="45" t="s">
        <v>319</v>
      </c>
      <c r="E59" s="46"/>
      <c r="F59" s="47">
        <f t="shared" ref="F59:F62" si="1">ROUND(D59*E59,0)</f>
        <v>0</v>
      </c>
    </row>
    <row r="60" ht="13.2" customHeight="1" spans="1:6">
      <c r="A60" s="9" t="s">
        <v>113</v>
      </c>
      <c r="B60" s="10" t="s">
        <v>114</v>
      </c>
      <c r="C60" s="11" t="s">
        <v>115</v>
      </c>
      <c r="D60" s="45" t="s">
        <v>320</v>
      </c>
      <c r="E60" s="46"/>
      <c r="F60" s="47">
        <f t="shared" si="1"/>
        <v>0</v>
      </c>
    </row>
    <row r="61" ht="13.2" customHeight="1" spans="1:6">
      <c r="A61" s="9" t="s">
        <v>321</v>
      </c>
      <c r="B61" s="10" t="s">
        <v>322</v>
      </c>
      <c r="C61" s="11"/>
      <c r="D61" s="45"/>
      <c r="E61" s="46"/>
      <c r="F61" s="47"/>
    </row>
    <row r="62" ht="13.9" customHeight="1" spans="1:6">
      <c r="A62" s="9" t="s">
        <v>323</v>
      </c>
      <c r="B62" s="10" t="s">
        <v>324</v>
      </c>
      <c r="C62" s="11" t="s">
        <v>121</v>
      </c>
      <c r="D62" s="45" t="s">
        <v>325</v>
      </c>
      <c r="E62" s="46"/>
      <c r="F62" s="47">
        <f t="shared" si="1"/>
        <v>0</v>
      </c>
    </row>
    <row r="63" ht="13.2" customHeight="1" spans="1:6">
      <c r="A63" s="9" t="s">
        <v>117</v>
      </c>
      <c r="B63" s="10" t="s">
        <v>118</v>
      </c>
      <c r="C63" s="11"/>
      <c r="D63" s="45"/>
      <c r="E63" s="46"/>
      <c r="F63" s="47"/>
    </row>
    <row r="64" ht="13.9" customHeight="1" spans="1:6">
      <c r="A64" s="9" t="s">
        <v>119</v>
      </c>
      <c r="B64" s="10" t="s">
        <v>120</v>
      </c>
      <c r="C64" s="11" t="s">
        <v>121</v>
      </c>
      <c r="D64" s="45" t="s">
        <v>326</v>
      </c>
      <c r="E64" s="46"/>
      <c r="F64" s="47">
        <f t="shared" ref="F64:F67" si="2">ROUND(D64*E64,0)</f>
        <v>0</v>
      </c>
    </row>
    <row r="65" ht="13.2" customHeight="1" spans="1:6">
      <c r="A65" s="9" t="s">
        <v>123</v>
      </c>
      <c r="B65" s="10" t="s">
        <v>327</v>
      </c>
      <c r="C65" s="11"/>
      <c r="D65" s="45"/>
      <c r="E65" s="46"/>
      <c r="F65" s="47"/>
    </row>
    <row r="66" ht="13.2" customHeight="1" spans="1:6">
      <c r="A66" s="9" t="s">
        <v>125</v>
      </c>
      <c r="B66" s="10" t="s">
        <v>328</v>
      </c>
      <c r="C66" s="11" t="s">
        <v>121</v>
      </c>
      <c r="D66" s="45" t="s">
        <v>329</v>
      </c>
      <c r="E66" s="46"/>
      <c r="F66" s="47">
        <f t="shared" si="2"/>
        <v>0</v>
      </c>
    </row>
    <row r="67" ht="13.9" customHeight="1" spans="1:6">
      <c r="A67" s="9" t="s">
        <v>128</v>
      </c>
      <c r="B67" s="10" t="s">
        <v>330</v>
      </c>
      <c r="C67" s="11" t="s">
        <v>121</v>
      </c>
      <c r="D67" s="45" t="s">
        <v>331</v>
      </c>
      <c r="E67" s="46"/>
      <c r="F67" s="47">
        <f t="shared" si="2"/>
        <v>0</v>
      </c>
    </row>
    <row r="68" ht="13.2" customHeight="1" spans="1:6">
      <c r="A68" s="9" t="s">
        <v>131</v>
      </c>
      <c r="B68" s="10" t="s">
        <v>132</v>
      </c>
      <c r="C68" s="11"/>
      <c r="D68" s="45"/>
      <c r="E68" s="46"/>
      <c r="F68" s="47"/>
    </row>
    <row r="69" ht="13.2" customHeight="1" spans="1:6">
      <c r="A69" s="9" t="s">
        <v>133</v>
      </c>
      <c r="B69" s="10" t="s">
        <v>134</v>
      </c>
      <c r="C69" s="11" t="s">
        <v>121</v>
      </c>
      <c r="D69" s="45" t="s">
        <v>332</v>
      </c>
      <c r="E69" s="46"/>
      <c r="F69" s="47">
        <f t="shared" ref="F69:F71" si="3">ROUND(D69*E69,0)</f>
        <v>0</v>
      </c>
    </row>
    <row r="70" ht="13.9" customHeight="1" spans="1:6">
      <c r="A70" s="9" t="s">
        <v>136</v>
      </c>
      <c r="B70" s="10" t="s">
        <v>137</v>
      </c>
      <c r="C70" s="11" t="s">
        <v>138</v>
      </c>
      <c r="D70" s="45" t="s">
        <v>333</v>
      </c>
      <c r="E70" s="46"/>
      <c r="F70" s="47">
        <f t="shared" si="3"/>
        <v>0</v>
      </c>
    </row>
    <row r="71" ht="13.2" customHeight="1" spans="1:6">
      <c r="A71" s="9" t="s">
        <v>140</v>
      </c>
      <c r="B71" s="10" t="s">
        <v>141</v>
      </c>
      <c r="C71" s="11" t="s">
        <v>138</v>
      </c>
      <c r="D71" s="45" t="s">
        <v>334</v>
      </c>
      <c r="E71" s="46"/>
      <c r="F71" s="47">
        <f t="shared" si="3"/>
        <v>0</v>
      </c>
    </row>
    <row r="72" ht="13.9" customHeight="1" spans="1:6">
      <c r="A72" s="9" t="s">
        <v>142</v>
      </c>
      <c r="B72" s="10" t="s">
        <v>143</v>
      </c>
      <c r="C72" s="11"/>
      <c r="D72" s="45"/>
      <c r="E72" s="46"/>
      <c r="F72" s="47"/>
    </row>
    <row r="73" ht="13.2" customHeight="1" spans="1:6">
      <c r="A73" s="9" t="s">
        <v>144</v>
      </c>
      <c r="B73" s="10" t="s">
        <v>145</v>
      </c>
      <c r="C73" s="11"/>
      <c r="D73" s="45"/>
      <c r="E73" s="46"/>
      <c r="F73" s="47"/>
    </row>
    <row r="74" ht="13.2" customHeight="1" spans="1:6">
      <c r="A74" s="9" t="s">
        <v>146</v>
      </c>
      <c r="B74" s="10" t="s">
        <v>147</v>
      </c>
      <c r="C74" s="11" t="s">
        <v>121</v>
      </c>
      <c r="D74" s="45" t="s">
        <v>335</v>
      </c>
      <c r="E74" s="46"/>
      <c r="F74" s="47">
        <f t="shared" ref="F74:F77" si="4">ROUND(D74*E74,0)</f>
        <v>0</v>
      </c>
    </row>
    <row r="75" ht="13.9" customHeight="1" spans="1:6">
      <c r="A75" s="9" t="s">
        <v>149</v>
      </c>
      <c r="B75" s="10" t="s">
        <v>150</v>
      </c>
      <c r="C75" s="11"/>
      <c r="D75" s="45"/>
      <c r="E75" s="46"/>
      <c r="F75" s="47"/>
    </row>
    <row r="76" ht="13.2" customHeight="1" spans="1:6">
      <c r="A76" s="9" t="s">
        <v>151</v>
      </c>
      <c r="B76" s="10" t="s">
        <v>152</v>
      </c>
      <c r="C76" s="11" t="s">
        <v>111</v>
      </c>
      <c r="D76" s="45" t="s">
        <v>336</v>
      </c>
      <c r="E76" s="46"/>
      <c r="F76" s="47">
        <f t="shared" si="4"/>
        <v>0</v>
      </c>
    </row>
    <row r="77" ht="13.2" customHeight="1" spans="1:6">
      <c r="A77" s="9" t="s">
        <v>337</v>
      </c>
      <c r="B77" s="10" t="s">
        <v>338</v>
      </c>
      <c r="C77" s="11" t="s">
        <v>111</v>
      </c>
      <c r="D77" s="45" t="s">
        <v>339</v>
      </c>
      <c r="E77" s="46"/>
      <c r="F77" s="47">
        <f t="shared" si="4"/>
        <v>0</v>
      </c>
    </row>
    <row r="78" ht="13.9" customHeight="1" spans="1:6">
      <c r="A78" s="9" t="s">
        <v>340</v>
      </c>
      <c r="B78" s="10" t="s">
        <v>341</v>
      </c>
      <c r="C78" s="11"/>
      <c r="D78" s="45"/>
      <c r="E78" s="46"/>
      <c r="F78" s="47"/>
    </row>
    <row r="79" ht="13.2" customHeight="1" spans="1:6">
      <c r="A79" s="9" t="s">
        <v>342</v>
      </c>
      <c r="B79" s="10" t="s">
        <v>343</v>
      </c>
      <c r="C79" s="11" t="s">
        <v>121</v>
      </c>
      <c r="D79" s="45" t="s">
        <v>344</v>
      </c>
      <c r="E79" s="46"/>
      <c r="F79" s="47">
        <f>ROUND(D79*E79,0)</f>
        <v>0</v>
      </c>
    </row>
    <row r="80" ht="13.2" customHeight="1" spans="1:6">
      <c r="A80" s="9" t="s">
        <v>345</v>
      </c>
      <c r="B80" s="10" t="s">
        <v>346</v>
      </c>
      <c r="C80" s="11"/>
      <c r="D80" s="45"/>
      <c r="E80" s="46"/>
      <c r="F80" s="47"/>
    </row>
    <row r="81" ht="13.9" customHeight="1" spans="1:6">
      <c r="A81" s="9" t="s">
        <v>347</v>
      </c>
      <c r="B81" s="10" t="s">
        <v>348</v>
      </c>
      <c r="C81" s="11"/>
      <c r="D81" s="45"/>
      <c r="E81" s="46"/>
      <c r="F81" s="47"/>
    </row>
    <row r="82" ht="13.2" customHeight="1" spans="1:6">
      <c r="A82" s="9" t="s">
        <v>349</v>
      </c>
      <c r="B82" s="10" t="s">
        <v>350</v>
      </c>
      <c r="C82" s="11" t="s">
        <v>121</v>
      </c>
      <c r="D82" s="45" t="s">
        <v>351</v>
      </c>
      <c r="E82" s="46"/>
      <c r="F82" s="47">
        <f>ROUND(D82*E82,0)</f>
        <v>0</v>
      </c>
    </row>
    <row r="83" ht="13.9" customHeight="1" spans="1:6">
      <c r="A83" s="9"/>
      <c r="B83" s="10"/>
      <c r="C83" s="11"/>
      <c r="D83" s="45"/>
      <c r="E83" s="45"/>
      <c r="F83" s="47"/>
    </row>
    <row r="84" ht="13.2" customHeight="1" spans="1:6">
      <c r="A84" s="9"/>
      <c r="B84" s="10"/>
      <c r="C84" s="11"/>
      <c r="D84" s="45"/>
      <c r="E84" s="45"/>
      <c r="F84" s="47"/>
    </row>
    <row r="85" ht="13.2" customHeight="1" spans="1:6">
      <c r="A85" s="9"/>
      <c r="B85" s="10"/>
      <c r="C85" s="11"/>
      <c r="D85" s="45"/>
      <c r="E85" s="45"/>
      <c r="F85" s="47"/>
    </row>
    <row r="86" ht="13.9" customHeight="1" spans="1:6">
      <c r="A86" s="9"/>
      <c r="B86" s="10"/>
      <c r="C86" s="11"/>
      <c r="D86" s="45"/>
      <c r="E86" s="45"/>
      <c r="F86" s="47"/>
    </row>
    <row r="87" ht="13.2" customHeight="1" spans="1:6">
      <c r="A87" s="9"/>
      <c r="B87" s="10"/>
      <c r="C87" s="11"/>
      <c r="D87" s="45"/>
      <c r="E87" s="45"/>
      <c r="F87" s="47"/>
    </row>
    <row r="88" ht="13.2" customHeight="1" spans="1:6">
      <c r="A88" s="9"/>
      <c r="B88" s="10"/>
      <c r="C88" s="11"/>
      <c r="D88" s="45"/>
      <c r="E88" s="45"/>
      <c r="F88" s="47"/>
    </row>
    <row r="89" ht="13.9" customHeight="1" spans="1:6">
      <c r="A89" s="9"/>
      <c r="B89" s="10"/>
      <c r="C89" s="11"/>
      <c r="D89" s="45"/>
      <c r="E89" s="45"/>
      <c r="F89" s="47"/>
    </row>
    <row r="90" ht="13.2" customHeight="1" spans="1:6">
      <c r="A90" s="9"/>
      <c r="B90" s="10"/>
      <c r="C90" s="11"/>
      <c r="D90" s="45"/>
      <c r="E90" s="45"/>
      <c r="F90" s="47"/>
    </row>
    <row r="91" ht="13.9" customHeight="1" spans="1:6">
      <c r="A91" s="9"/>
      <c r="B91" s="10"/>
      <c r="C91" s="11"/>
      <c r="D91" s="45"/>
      <c r="E91" s="45"/>
      <c r="F91" s="47"/>
    </row>
    <row r="92" ht="13.2" customHeight="1" spans="1:6">
      <c r="A92" s="9"/>
      <c r="B92" s="10"/>
      <c r="C92" s="11"/>
      <c r="D92" s="45"/>
      <c r="E92" s="45"/>
      <c r="F92" s="47"/>
    </row>
    <row r="93" ht="13.2" customHeight="1" spans="1:6">
      <c r="A93" s="9"/>
      <c r="B93" s="10"/>
      <c r="C93" s="11"/>
      <c r="D93" s="45"/>
      <c r="E93" s="45"/>
      <c r="F93" s="47"/>
    </row>
    <row r="94" ht="13.9" customHeight="1" spans="1:6">
      <c r="A94" s="9"/>
      <c r="B94" s="10"/>
      <c r="C94" s="11"/>
      <c r="D94" s="45"/>
      <c r="E94" s="45"/>
      <c r="F94" s="47"/>
    </row>
    <row r="95" ht="13.2" customHeight="1" spans="1:6">
      <c r="A95" s="9"/>
      <c r="B95" s="10"/>
      <c r="C95" s="11"/>
      <c r="D95" s="45"/>
      <c r="E95" s="45"/>
      <c r="F95" s="47"/>
    </row>
    <row r="96" ht="13.2" customHeight="1" spans="1:6">
      <c r="A96" s="9"/>
      <c r="B96" s="10"/>
      <c r="C96" s="11"/>
      <c r="D96" s="45"/>
      <c r="E96" s="45"/>
      <c r="F96" s="47"/>
    </row>
    <row r="97" ht="13.9" customHeight="1" spans="1:6">
      <c r="A97" s="9"/>
      <c r="B97" s="10"/>
      <c r="C97" s="11"/>
      <c r="D97" s="45"/>
      <c r="E97" s="45"/>
      <c r="F97" s="47"/>
    </row>
    <row r="98" ht="13.2" customHeight="1" spans="1:6">
      <c r="A98" s="9"/>
      <c r="B98" s="10"/>
      <c r="C98" s="11"/>
      <c r="D98" s="45"/>
      <c r="E98" s="45"/>
      <c r="F98" s="47"/>
    </row>
    <row r="99" ht="13.9" customHeight="1" spans="1:6">
      <c r="A99" s="9"/>
      <c r="B99" s="10"/>
      <c r="C99" s="11"/>
      <c r="D99" s="45"/>
      <c r="E99" s="45"/>
      <c r="F99" s="47"/>
    </row>
    <row r="100" ht="13.2" customHeight="1" spans="1:6">
      <c r="A100" s="9"/>
      <c r="B100" s="10"/>
      <c r="C100" s="11"/>
      <c r="D100" s="45"/>
      <c r="E100" s="45"/>
      <c r="F100" s="47"/>
    </row>
    <row r="101" ht="13.2" customHeight="1" spans="1:6">
      <c r="A101" s="9"/>
      <c r="B101" s="10"/>
      <c r="C101" s="11"/>
      <c r="D101" s="45"/>
      <c r="E101" s="45"/>
      <c r="F101" s="47"/>
    </row>
    <row r="102" ht="27.85" customHeight="1" spans="1:6">
      <c r="A102" s="17"/>
      <c r="B102" s="18" t="s">
        <v>154</v>
      </c>
      <c r="C102" s="17">
        <f>SUM(F59:F82)</f>
        <v>0</v>
      </c>
      <c r="D102" s="17"/>
      <c r="E102" s="17"/>
      <c r="F102" s="17"/>
    </row>
    <row r="103" ht="16.1" customHeight="1" spans="1:6">
      <c r="A103" s="2"/>
      <c r="B103" s="2"/>
      <c r="C103" s="3"/>
      <c r="D103" s="3"/>
      <c r="E103" s="3"/>
      <c r="F103" s="3"/>
    </row>
    <row r="104" ht="16.85" customHeight="1" spans="1:6">
      <c r="A104" s="2"/>
      <c r="B104" s="2"/>
      <c r="C104" s="2"/>
      <c r="D104" s="2"/>
      <c r="E104" s="2"/>
      <c r="F104" s="2"/>
    </row>
    <row r="105" ht="32.95" customHeight="1" spans="1:6">
      <c r="A105" s="1" t="s">
        <v>56</v>
      </c>
      <c r="B105" s="1"/>
      <c r="C105" s="1"/>
      <c r="D105" s="1"/>
      <c r="E105" s="1"/>
      <c r="F105" s="1"/>
    </row>
    <row r="106" ht="13.9" customHeight="1" spans="1:6">
      <c r="A106" s="2" t="s">
        <v>316</v>
      </c>
      <c r="B106" s="2"/>
      <c r="C106" s="3" t="s">
        <v>58</v>
      </c>
      <c r="D106" s="3"/>
      <c r="E106" s="3"/>
      <c r="F106" s="3"/>
    </row>
    <row r="107" ht="13.9" customHeight="1" spans="1:6">
      <c r="A107" s="2" t="s">
        <v>318</v>
      </c>
      <c r="B107" s="2"/>
      <c r="C107" s="2"/>
      <c r="D107" s="4" t="s">
        <v>155</v>
      </c>
      <c r="E107" s="4" t="s">
        <v>60</v>
      </c>
      <c r="F107" s="3" t="s">
        <v>61</v>
      </c>
    </row>
    <row r="108" ht="27.85" customHeight="1" spans="1:6">
      <c r="A108" s="5" t="s">
        <v>156</v>
      </c>
      <c r="B108" s="5"/>
      <c r="C108" s="5"/>
      <c r="D108" s="5"/>
      <c r="E108" s="5"/>
      <c r="F108" s="5"/>
    </row>
    <row r="109" ht="13.9" customHeight="1" spans="1:6">
      <c r="A109" s="6" t="s">
        <v>63</v>
      </c>
      <c r="B109" s="7" t="s">
        <v>64</v>
      </c>
      <c r="C109" s="7" t="s">
        <v>65</v>
      </c>
      <c r="D109" s="7" t="s">
        <v>66</v>
      </c>
      <c r="E109" s="7" t="s">
        <v>67</v>
      </c>
      <c r="F109" s="8" t="s">
        <v>68</v>
      </c>
    </row>
    <row r="110" ht="13.2" customHeight="1" spans="1:6">
      <c r="A110" s="9" t="s">
        <v>157</v>
      </c>
      <c r="B110" s="10" t="s">
        <v>158</v>
      </c>
      <c r="C110" s="11"/>
      <c r="D110" s="45"/>
      <c r="E110" s="45"/>
      <c r="F110" s="47"/>
    </row>
    <row r="111" ht="13.9" customHeight="1" spans="1:6">
      <c r="A111" s="9" t="s">
        <v>159</v>
      </c>
      <c r="B111" s="10" t="s">
        <v>158</v>
      </c>
      <c r="C111" s="11"/>
      <c r="D111" s="45"/>
      <c r="E111" s="45"/>
      <c r="F111" s="47"/>
    </row>
    <row r="112" ht="13.2" customHeight="1" spans="1:6">
      <c r="A112" s="9" t="s">
        <v>160</v>
      </c>
      <c r="B112" s="10" t="s">
        <v>161</v>
      </c>
      <c r="C112" s="11"/>
      <c r="D112" s="45"/>
      <c r="E112" s="45"/>
      <c r="F112" s="47"/>
    </row>
    <row r="113" ht="13.2" customHeight="1" spans="1:6">
      <c r="A113" s="9" t="s">
        <v>162</v>
      </c>
      <c r="B113" s="10" t="s">
        <v>163</v>
      </c>
      <c r="C113" s="11" t="s">
        <v>111</v>
      </c>
      <c r="D113" s="45" t="s">
        <v>352</v>
      </c>
      <c r="E113" s="46"/>
      <c r="F113" s="47">
        <f t="shared" ref="F113:F117" si="5">ROUND(D113*E113,0)</f>
        <v>0</v>
      </c>
    </row>
    <row r="114" ht="13.9" customHeight="1" spans="1:6">
      <c r="A114" s="9" t="s">
        <v>165</v>
      </c>
      <c r="B114" s="10" t="s">
        <v>166</v>
      </c>
      <c r="C114" s="11"/>
      <c r="D114" s="45"/>
      <c r="E114" s="46"/>
      <c r="F114" s="47"/>
    </row>
    <row r="115" ht="13.2" customHeight="1" spans="1:6">
      <c r="A115" s="9" t="s">
        <v>167</v>
      </c>
      <c r="B115" s="10" t="s">
        <v>168</v>
      </c>
      <c r="C115" s="11" t="s">
        <v>111</v>
      </c>
      <c r="D115" s="45" t="s">
        <v>353</v>
      </c>
      <c r="E115" s="46"/>
      <c r="F115" s="47">
        <f t="shared" si="5"/>
        <v>0</v>
      </c>
    </row>
    <row r="116" ht="13.9" customHeight="1" spans="1:6">
      <c r="A116" s="9" t="s">
        <v>170</v>
      </c>
      <c r="B116" s="10" t="s">
        <v>171</v>
      </c>
      <c r="C116" s="11" t="s">
        <v>121</v>
      </c>
      <c r="D116" s="45" t="s">
        <v>354</v>
      </c>
      <c r="E116" s="46"/>
      <c r="F116" s="47">
        <f t="shared" si="5"/>
        <v>0</v>
      </c>
    </row>
    <row r="117" ht="13.2" customHeight="1" spans="1:6">
      <c r="A117" s="9" t="s">
        <v>188</v>
      </c>
      <c r="B117" s="10" t="s">
        <v>189</v>
      </c>
      <c r="C117" s="11" t="s">
        <v>186</v>
      </c>
      <c r="D117" s="45" t="s">
        <v>355</v>
      </c>
      <c r="E117" s="46"/>
      <c r="F117" s="47">
        <f t="shared" si="5"/>
        <v>0</v>
      </c>
    </row>
    <row r="118" ht="13.2" customHeight="1" spans="1:6">
      <c r="A118" s="9"/>
      <c r="B118" s="10"/>
      <c r="C118" s="11"/>
      <c r="D118" s="45"/>
      <c r="E118" s="45"/>
      <c r="F118" s="47"/>
    </row>
    <row r="119" ht="13.9" customHeight="1" spans="1:6">
      <c r="A119" s="9"/>
      <c r="B119" s="10"/>
      <c r="C119" s="11"/>
      <c r="D119" s="45"/>
      <c r="E119" s="45"/>
      <c r="F119" s="47"/>
    </row>
    <row r="120" ht="13.2" customHeight="1" spans="1:6">
      <c r="A120" s="9"/>
      <c r="B120" s="10"/>
      <c r="C120" s="11"/>
      <c r="D120" s="45"/>
      <c r="E120" s="45"/>
      <c r="F120" s="47"/>
    </row>
    <row r="121" ht="13.2" customHeight="1" spans="1:6">
      <c r="A121" s="9"/>
      <c r="B121" s="10"/>
      <c r="C121" s="11"/>
      <c r="D121" s="45"/>
      <c r="E121" s="45"/>
      <c r="F121" s="47"/>
    </row>
    <row r="122" ht="13.9" customHeight="1" spans="1:6">
      <c r="A122" s="9"/>
      <c r="B122" s="10"/>
      <c r="C122" s="11"/>
      <c r="D122" s="45"/>
      <c r="E122" s="45"/>
      <c r="F122" s="47"/>
    </row>
    <row r="123" ht="13.2" customHeight="1" spans="1:6">
      <c r="A123" s="9"/>
      <c r="B123" s="10"/>
      <c r="C123" s="11"/>
      <c r="D123" s="45"/>
      <c r="E123" s="45"/>
      <c r="F123" s="47"/>
    </row>
    <row r="124" ht="13.9" customHeight="1" spans="1:6">
      <c r="A124" s="9"/>
      <c r="B124" s="10"/>
      <c r="C124" s="11"/>
      <c r="D124" s="45"/>
      <c r="E124" s="45"/>
      <c r="F124" s="47"/>
    </row>
    <row r="125" ht="13.2" customHeight="1" spans="1:6">
      <c r="A125" s="9"/>
      <c r="B125" s="10"/>
      <c r="C125" s="11"/>
      <c r="D125" s="45"/>
      <c r="E125" s="45"/>
      <c r="F125" s="47"/>
    </row>
    <row r="126" ht="13.2" customHeight="1" spans="1:6">
      <c r="A126" s="9"/>
      <c r="B126" s="10"/>
      <c r="C126" s="11"/>
      <c r="D126" s="45"/>
      <c r="E126" s="45"/>
      <c r="F126" s="47"/>
    </row>
    <row r="127" ht="13.9" customHeight="1" spans="1:6">
      <c r="A127" s="9"/>
      <c r="B127" s="10"/>
      <c r="C127" s="11"/>
      <c r="D127" s="45"/>
      <c r="E127" s="45"/>
      <c r="F127" s="47"/>
    </row>
    <row r="128" ht="13.2" customHeight="1" spans="1:6">
      <c r="A128" s="9"/>
      <c r="B128" s="10"/>
      <c r="C128" s="11"/>
      <c r="D128" s="45"/>
      <c r="E128" s="45"/>
      <c r="F128" s="47"/>
    </row>
    <row r="129" ht="13.2" customHeight="1" spans="1:6">
      <c r="A129" s="9"/>
      <c r="B129" s="10"/>
      <c r="C129" s="11"/>
      <c r="D129" s="45"/>
      <c r="E129" s="45"/>
      <c r="F129" s="47"/>
    </row>
    <row r="130" ht="13.9" customHeight="1" spans="1:6">
      <c r="A130" s="9"/>
      <c r="B130" s="10"/>
      <c r="C130" s="11"/>
      <c r="D130" s="45"/>
      <c r="E130" s="45"/>
      <c r="F130" s="47"/>
    </row>
    <row r="131" ht="13.2" customHeight="1" spans="1:6">
      <c r="A131" s="9"/>
      <c r="B131" s="10"/>
      <c r="C131" s="11"/>
      <c r="D131" s="45"/>
      <c r="E131" s="45"/>
      <c r="F131" s="47"/>
    </row>
    <row r="132" ht="13.2" customHeight="1" spans="1:6">
      <c r="A132" s="9"/>
      <c r="B132" s="10"/>
      <c r="C132" s="11"/>
      <c r="D132" s="45"/>
      <c r="E132" s="45"/>
      <c r="F132" s="47"/>
    </row>
    <row r="133" ht="13.9" customHeight="1" spans="1:6">
      <c r="A133" s="9"/>
      <c r="B133" s="10"/>
      <c r="C133" s="11"/>
      <c r="D133" s="45"/>
      <c r="E133" s="45"/>
      <c r="F133" s="47"/>
    </row>
    <row r="134" ht="13.2" customHeight="1" spans="1:6">
      <c r="A134" s="9"/>
      <c r="B134" s="10"/>
      <c r="C134" s="11"/>
      <c r="D134" s="45"/>
      <c r="E134" s="45"/>
      <c r="F134" s="47"/>
    </row>
    <row r="135" ht="13.9" customHeight="1" spans="1:6">
      <c r="A135" s="9"/>
      <c r="B135" s="10"/>
      <c r="C135" s="11"/>
      <c r="D135" s="45"/>
      <c r="E135" s="45"/>
      <c r="F135" s="47"/>
    </row>
    <row r="136" ht="13.2" customHeight="1" spans="1:6">
      <c r="A136" s="9"/>
      <c r="B136" s="10"/>
      <c r="C136" s="11"/>
      <c r="D136" s="45"/>
      <c r="E136" s="45"/>
      <c r="F136" s="47"/>
    </row>
    <row r="137" ht="13.2" customHeight="1" spans="1:6">
      <c r="A137" s="9"/>
      <c r="B137" s="10"/>
      <c r="C137" s="11"/>
      <c r="D137" s="45"/>
      <c r="E137" s="45"/>
      <c r="F137" s="47"/>
    </row>
    <row r="138" ht="13.9" customHeight="1" spans="1:6">
      <c r="A138" s="9"/>
      <c r="B138" s="10"/>
      <c r="C138" s="11"/>
      <c r="D138" s="45"/>
      <c r="E138" s="45"/>
      <c r="F138" s="47"/>
    </row>
    <row r="139" ht="13.2" customHeight="1" spans="1:6">
      <c r="A139" s="9"/>
      <c r="B139" s="10"/>
      <c r="C139" s="11"/>
      <c r="D139" s="45"/>
      <c r="E139" s="45"/>
      <c r="F139" s="47"/>
    </row>
    <row r="140" ht="13.2" customHeight="1" spans="1:6">
      <c r="A140" s="9"/>
      <c r="B140" s="10"/>
      <c r="C140" s="11"/>
      <c r="D140" s="45"/>
      <c r="E140" s="45"/>
      <c r="F140" s="47"/>
    </row>
    <row r="141" ht="13.9" customHeight="1" spans="1:6">
      <c r="A141" s="9"/>
      <c r="B141" s="10"/>
      <c r="C141" s="11"/>
      <c r="D141" s="45"/>
      <c r="E141" s="45"/>
      <c r="F141" s="47"/>
    </row>
    <row r="142" ht="13.2" customHeight="1" spans="1:6">
      <c r="A142" s="9"/>
      <c r="B142" s="10"/>
      <c r="C142" s="11"/>
      <c r="D142" s="45"/>
      <c r="E142" s="45"/>
      <c r="F142" s="47"/>
    </row>
    <row r="143" ht="13.9" customHeight="1" spans="1:6">
      <c r="A143" s="9"/>
      <c r="B143" s="10"/>
      <c r="C143" s="11"/>
      <c r="D143" s="45"/>
      <c r="E143" s="45"/>
      <c r="F143" s="47"/>
    </row>
    <row r="144" ht="13.2" customHeight="1" spans="1:6">
      <c r="A144" s="9"/>
      <c r="B144" s="10"/>
      <c r="C144" s="11"/>
      <c r="D144" s="45"/>
      <c r="E144" s="45"/>
      <c r="F144" s="47"/>
    </row>
    <row r="145" ht="13.2" customHeight="1" spans="1:6">
      <c r="A145" s="9"/>
      <c r="B145" s="10"/>
      <c r="C145" s="11"/>
      <c r="D145" s="45"/>
      <c r="E145" s="45"/>
      <c r="F145" s="47"/>
    </row>
    <row r="146" ht="13.9" customHeight="1" spans="1:6">
      <c r="A146" s="9"/>
      <c r="B146" s="10"/>
      <c r="C146" s="11"/>
      <c r="D146" s="45"/>
      <c r="E146" s="45"/>
      <c r="F146" s="47"/>
    </row>
    <row r="147" ht="13.2" customHeight="1" spans="1:6">
      <c r="A147" s="9"/>
      <c r="B147" s="10"/>
      <c r="C147" s="11"/>
      <c r="D147" s="45"/>
      <c r="E147" s="45"/>
      <c r="F147" s="47"/>
    </row>
    <row r="148" ht="13.2" customHeight="1" spans="1:6">
      <c r="A148" s="9"/>
      <c r="B148" s="10"/>
      <c r="C148" s="11"/>
      <c r="D148" s="45"/>
      <c r="E148" s="45"/>
      <c r="F148" s="47"/>
    </row>
    <row r="149" ht="13.9" customHeight="1" spans="1:6">
      <c r="A149" s="9"/>
      <c r="B149" s="10"/>
      <c r="C149" s="11"/>
      <c r="D149" s="45"/>
      <c r="E149" s="45"/>
      <c r="F149" s="47"/>
    </row>
    <row r="150" ht="13.2" customHeight="1" spans="1:6">
      <c r="A150" s="9"/>
      <c r="B150" s="10"/>
      <c r="C150" s="11"/>
      <c r="D150" s="45"/>
      <c r="E150" s="45"/>
      <c r="F150" s="47"/>
    </row>
    <row r="151" ht="13.9" customHeight="1" spans="1:6">
      <c r="A151" s="9"/>
      <c r="B151" s="10"/>
      <c r="C151" s="11"/>
      <c r="D151" s="45"/>
      <c r="E151" s="45"/>
      <c r="F151" s="47"/>
    </row>
    <row r="152" ht="13.2" customHeight="1" spans="1:6">
      <c r="A152" s="9"/>
      <c r="B152" s="10"/>
      <c r="C152" s="11"/>
      <c r="D152" s="45"/>
      <c r="E152" s="45"/>
      <c r="F152" s="47"/>
    </row>
    <row r="153" ht="13.2" customHeight="1" spans="1:6">
      <c r="A153" s="9"/>
      <c r="B153" s="10"/>
      <c r="C153" s="11"/>
      <c r="D153" s="45"/>
      <c r="E153" s="45"/>
      <c r="F153" s="47"/>
    </row>
    <row r="154" ht="27.85" customHeight="1" spans="1:6">
      <c r="A154" s="17"/>
      <c r="B154" s="18" t="s">
        <v>191</v>
      </c>
      <c r="C154" s="17">
        <f>SUM(F113:F118)</f>
        <v>0</v>
      </c>
      <c r="D154" s="17"/>
      <c r="E154" s="17"/>
      <c r="F154" s="17"/>
    </row>
    <row r="155" ht="16.1" customHeight="1" spans="1:6">
      <c r="A155" s="2"/>
      <c r="B155" s="2"/>
      <c r="C155" s="3"/>
      <c r="D155" s="3"/>
      <c r="E155" s="3"/>
      <c r="F155" s="3"/>
    </row>
    <row r="156" ht="16.85" customHeight="1" spans="1:6">
      <c r="A156" s="2"/>
      <c r="B156" s="2"/>
      <c r="C156" s="2"/>
      <c r="D156" s="2"/>
      <c r="E156" s="2"/>
      <c r="F156" s="2"/>
    </row>
    <row r="157" ht="32.95" customHeight="1" spans="1:6">
      <c r="A157" s="1" t="s">
        <v>56</v>
      </c>
      <c r="B157" s="1"/>
      <c r="C157" s="1"/>
      <c r="D157" s="1"/>
      <c r="E157" s="1"/>
      <c r="F157" s="1"/>
    </row>
    <row r="158" ht="13.9" customHeight="1" spans="1:6">
      <c r="A158" s="2" t="s">
        <v>316</v>
      </c>
      <c r="B158" s="2"/>
      <c r="C158" s="3" t="s">
        <v>58</v>
      </c>
      <c r="D158" s="3"/>
      <c r="E158" s="3"/>
      <c r="F158" s="3"/>
    </row>
    <row r="159" ht="13.9" customHeight="1" spans="1:6">
      <c r="A159" s="2" t="s">
        <v>318</v>
      </c>
      <c r="B159" s="2"/>
      <c r="C159" s="2"/>
      <c r="D159" s="4" t="s">
        <v>192</v>
      </c>
      <c r="E159" s="4" t="s">
        <v>60</v>
      </c>
      <c r="F159" s="3" t="s">
        <v>61</v>
      </c>
    </row>
    <row r="160" ht="27.85" customHeight="1" spans="1:6">
      <c r="A160" s="5" t="s">
        <v>193</v>
      </c>
      <c r="B160" s="5"/>
      <c r="C160" s="5"/>
      <c r="D160" s="5"/>
      <c r="E160" s="5"/>
      <c r="F160" s="5"/>
    </row>
    <row r="161" ht="13.9" customHeight="1" spans="1:6">
      <c r="A161" s="6" t="s">
        <v>63</v>
      </c>
      <c r="B161" s="7" t="s">
        <v>64</v>
      </c>
      <c r="C161" s="7" t="s">
        <v>65</v>
      </c>
      <c r="D161" s="7" t="s">
        <v>66</v>
      </c>
      <c r="E161" s="7" t="s">
        <v>67</v>
      </c>
      <c r="F161" s="8" t="s">
        <v>68</v>
      </c>
    </row>
    <row r="162" ht="13.2" customHeight="1" spans="1:6">
      <c r="A162" s="9" t="s">
        <v>194</v>
      </c>
      <c r="B162" s="10" t="s">
        <v>195</v>
      </c>
      <c r="C162" s="11"/>
      <c r="D162" s="45"/>
      <c r="E162" s="45"/>
      <c r="F162" s="47"/>
    </row>
    <row r="163" ht="13.9" customHeight="1" spans="1:6">
      <c r="A163" s="9" t="s">
        <v>196</v>
      </c>
      <c r="B163" s="10" t="s">
        <v>197</v>
      </c>
      <c r="C163" s="11" t="s">
        <v>198</v>
      </c>
      <c r="D163" s="45" t="s">
        <v>356</v>
      </c>
      <c r="E163" s="46"/>
      <c r="F163" s="47">
        <f t="shared" ref="F163:F168" si="6">ROUND(D163*E163,0)</f>
        <v>0</v>
      </c>
    </row>
    <row r="164" ht="13.2" customHeight="1" spans="1:6">
      <c r="A164" s="9" t="s">
        <v>200</v>
      </c>
      <c r="B164" s="10" t="s">
        <v>201</v>
      </c>
      <c r="C164" s="11"/>
      <c r="D164" s="45"/>
      <c r="E164" s="46"/>
      <c r="F164" s="47"/>
    </row>
    <row r="165" ht="13.2" customHeight="1" spans="1:6">
      <c r="A165" s="9" t="s">
        <v>202</v>
      </c>
      <c r="B165" s="10" t="s">
        <v>203</v>
      </c>
      <c r="C165" s="11"/>
      <c r="D165" s="45"/>
      <c r="E165" s="46"/>
      <c r="F165" s="47"/>
    </row>
    <row r="166" ht="13.9" customHeight="1" spans="1:6">
      <c r="A166" s="9" t="s">
        <v>204</v>
      </c>
      <c r="B166" s="10" t="s">
        <v>205</v>
      </c>
      <c r="C166" s="11"/>
      <c r="D166" s="45"/>
      <c r="E166" s="46"/>
      <c r="F166" s="47"/>
    </row>
    <row r="167" ht="13.2" customHeight="1" spans="1:6">
      <c r="A167" s="9" t="s">
        <v>357</v>
      </c>
      <c r="B167" s="10" t="s">
        <v>358</v>
      </c>
      <c r="C167" s="11" t="s">
        <v>121</v>
      </c>
      <c r="D167" s="45" t="s">
        <v>359</v>
      </c>
      <c r="E167" s="46"/>
      <c r="F167" s="47">
        <f t="shared" si="6"/>
        <v>0</v>
      </c>
    </row>
    <row r="168" ht="13.9" customHeight="1" spans="1:6">
      <c r="A168" s="9" t="s">
        <v>209</v>
      </c>
      <c r="B168" s="10" t="s">
        <v>210</v>
      </c>
      <c r="C168" s="11" t="s">
        <v>121</v>
      </c>
      <c r="D168" s="45" t="s">
        <v>360</v>
      </c>
      <c r="E168" s="46"/>
      <c r="F168" s="47">
        <f t="shared" si="6"/>
        <v>0</v>
      </c>
    </row>
    <row r="169" ht="13.2" customHeight="1" spans="1:6">
      <c r="A169" s="9" t="s">
        <v>217</v>
      </c>
      <c r="B169" s="10" t="s">
        <v>218</v>
      </c>
      <c r="C169" s="11"/>
      <c r="D169" s="45"/>
      <c r="E169" s="46"/>
      <c r="F169" s="47"/>
    </row>
    <row r="170" ht="13.2" customHeight="1" spans="1:6">
      <c r="A170" s="9" t="s">
        <v>219</v>
      </c>
      <c r="B170" s="10" t="s">
        <v>220</v>
      </c>
      <c r="C170" s="11" t="s">
        <v>121</v>
      </c>
      <c r="D170" s="45" t="s">
        <v>361</v>
      </c>
      <c r="E170" s="46"/>
      <c r="F170" s="47">
        <f t="shared" ref="F170:F172" si="7">ROUND(D170*E170,0)</f>
        <v>0</v>
      </c>
    </row>
    <row r="171" ht="13.9" customHeight="1" spans="1:6">
      <c r="A171" s="9" t="s">
        <v>362</v>
      </c>
      <c r="B171" s="10" t="s">
        <v>207</v>
      </c>
      <c r="C171" s="11" t="s">
        <v>121</v>
      </c>
      <c r="D171" s="45" t="s">
        <v>363</v>
      </c>
      <c r="E171" s="46"/>
      <c r="F171" s="47">
        <f t="shared" si="7"/>
        <v>0</v>
      </c>
    </row>
    <row r="172" ht="13.2" customHeight="1" spans="1:6">
      <c r="A172" s="9" t="s">
        <v>364</v>
      </c>
      <c r="B172" s="10" t="s">
        <v>365</v>
      </c>
      <c r="C172" s="11" t="s">
        <v>198</v>
      </c>
      <c r="D172" s="45" t="s">
        <v>366</v>
      </c>
      <c r="E172" s="46"/>
      <c r="F172" s="47">
        <f t="shared" si="7"/>
        <v>0</v>
      </c>
    </row>
    <row r="173" ht="13.2" customHeight="1" spans="1:6">
      <c r="A173" s="9" t="s">
        <v>225</v>
      </c>
      <c r="B173" s="10" t="s">
        <v>226</v>
      </c>
      <c r="C173" s="11"/>
      <c r="D173" s="45"/>
      <c r="E173" s="46"/>
      <c r="F173" s="47"/>
    </row>
    <row r="174" ht="13.9" customHeight="1" spans="1:6">
      <c r="A174" s="9" t="s">
        <v>227</v>
      </c>
      <c r="B174" s="10" t="s">
        <v>228</v>
      </c>
      <c r="C174" s="11"/>
      <c r="D174" s="45"/>
      <c r="E174" s="46"/>
      <c r="F174" s="47"/>
    </row>
    <row r="175" ht="13.2" customHeight="1" spans="1:6">
      <c r="A175" s="9" t="s">
        <v>229</v>
      </c>
      <c r="B175" s="10" t="s">
        <v>230</v>
      </c>
      <c r="C175" s="11" t="s">
        <v>121</v>
      </c>
      <c r="D175" s="45" t="s">
        <v>367</v>
      </c>
      <c r="E175" s="46"/>
      <c r="F175" s="47">
        <f>ROUND(D175*E175,0)</f>
        <v>0</v>
      </c>
    </row>
    <row r="176" ht="13.9" customHeight="1" spans="1:6">
      <c r="A176" s="9" t="s">
        <v>234</v>
      </c>
      <c r="B176" s="10" t="s">
        <v>235</v>
      </c>
      <c r="C176" s="11"/>
      <c r="D176" s="45"/>
      <c r="E176" s="46"/>
      <c r="F176" s="47"/>
    </row>
    <row r="177" ht="13.2" customHeight="1" spans="1:6">
      <c r="A177" s="9" t="s">
        <v>236</v>
      </c>
      <c r="B177" s="10" t="s">
        <v>237</v>
      </c>
      <c r="C177" s="11"/>
      <c r="D177" s="45"/>
      <c r="E177" s="46"/>
      <c r="F177" s="47"/>
    </row>
    <row r="178" ht="13.2" customHeight="1" spans="1:6">
      <c r="A178" s="9" t="s">
        <v>368</v>
      </c>
      <c r="B178" s="10" t="s">
        <v>230</v>
      </c>
      <c r="C178" s="11" t="s">
        <v>121</v>
      </c>
      <c r="D178" s="45" t="s">
        <v>369</v>
      </c>
      <c r="E178" s="46"/>
      <c r="F178" s="47">
        <f>ROUND(D178*E178,0)</f>
        <v>0</v>
      </c>
    </row>
    <row r="179" ht="13.9" customHeight="1" spans="1:6">
      <c r="A179" s="9" t="s">
        <v>242</v>
      </c>
      <c r="B179" s="10" t="s">
        <v>243</v>
      </c>
      <c r="C179" s="11"/>
      <c r="D179" s="45"/>
      <c r="E179" s="46"/>
      <c r="F179" s="47"/>
    </row>
    <row r="180" ht="13.2" customHeight="1" spans="1:6">
      <c r="A180" s="9" t="s">
        <v>244</v>
      </c>
      <c r="B180" s="10" t="s">
        <v>245</v>
      </c>
      <c r="C180" s="11"/>
      <c r="D180" s="45"/>
      <c r="E180" s="46"/>
      <c r="F180" s="47"/>
    </row>
    <row r="181" ht="13.2" customHeight="1" spans="1:6">
      <c r="A181" s="9" t="s">
        <v>246</v>
      </c>
      <c r="B181" s="10" t="s">
        <v>230</v>
      </c>
      <c r="C181" s="11" t="s">
        <v>121</v>
      </c>
      <c r="D181" s="45" t="s">
        <v>370</v>
      </c>
      <c r="E181" s="46"/>
      <c r="F181" s="47">
        <f>ROUND(D181*E181,0)</f>
        <v>0</v>
      </c>
    </row>
    <row r="182" ht="13.9" customHeight="1" spans="1:6">
      <c r="A182" s="9" t="s">
        <v>257</v>
      </c>
      <c r="B182" s="10" t="s">
        <v>258</v>
      </c>
      <c r="C182" s="11"/>
      <c r="D182" s="45"/>
      <c r="E182" s="46"/>
      <c r="F182" s="47"/>
    </row>
    <row r="183" ht="13.2" customHeight="1" spans="1:6">
      <c r="A183" s="9" t="s">
        <v>259</v>
      </c>
      <c r="B183" s="10" t="s">
        <v>260</v>
      </c>
      <c r="C183" s="11"/>
      <c r="D183" s="45"/>
      <c r="E183" s="46"/>
      <c r="F183" s="47"/>
    </row>
    <row r="184" ht="13.2" customHeight="1" spans="1:6">
      <c r="A184" s="9" t="s">
        <v>371</v>
      </c>
      <c r="B184" s="10" t="s">
        <v>220</v>
      </c>
      <c r="C184" s="11" t="s">
        <v>121</v>
      </c>
      <c r="D184" s="45" t="s">
        <v>372</v>
      </c>
      <c r="E184" s="46"/>
      <c r="F184" s="47">
        <f t="shared" ref="F184:F189" si="8">ROUND(D184*E184,0)</f>
        <v>0</v>
      </c>
    </row>
    <row r="185" ht="13.9" customHeight="1" spans="1:6">
      <c r="A185" s="9" t="s">
        <v>263</v>
      </c>
      <c r="B185" s="10" t="s">
        <v>264</v>
      </c>
      <c r="C185" s="11"/>
      <c r="D185" s="45"/>
      <c r="E185" s="46"/>
      <c r="F185" s="47"/>
    </row>
    <row r="186" ht="13.2" customHeight="1" spans="1:6">
      <c r="A186" s="9" t="s">
        <v>265</v>
      </c>
      <c r="B186" s="10" t="s">
        <v>266</v>
      </c>
      <c r="C186" s="11"/>
      <c r="D186" s="45"/>
      <c r="E186" s="46"/>
      <c r="F186" s="47"/>
    </row>
    <row r="187" ht="13.9" customHeight="1" spans="1:6">
      <c r="A187" s="9" t="s">
        <v>267</v>
      </c>
      <c r="B187" s="10" t="s">
        <v>268</v>
      </c>
      <c r="C187" s="11"/>
      <c r="D187" s="45"/>
      <c r="E187" s="46"/>
      <c r="F187" s="47"/>
    </row>
    <row r="188" ht="13.2" customHeight="1" spans="1:6">
      <c r="A188" s="9" t="s">
        <v>269</v>
      </c>
      <c r="B188" s="10" t="s">
        <v>253</v>
      </c>
      <c r="C188" s="11" t="s">
        <v>198</v>
      </c>
      <c r="D188" s="45" t="s">
        <v>373</v>
      </c>
      <c r="E188" s="46"/>
      <c r="F188" s="47">
        <f t="shared" si="8"/>
        <v>0</v>
      </c>
    </row>
    <row r="189" ht="13.2" customHeight="1" spans="1:6">
      <c r="A189" s="9" t="s">
        <v>374</v>
      </c>
      <c r="B189" s="10" t="s">
        <v>207</v>
      </c>
      <c r="C189" s="11" t="s">
        <v>121</v>
      </c>
      <c r="D189" s="45" t="s">
        <v>375</v>
      </c>
      <c r="E189" s="46"/>
      <c r="F189" s="47">
        <f t="shared" si="8"/>
        <v>0</v>
      </c>
    </row>
    <row r="190" ht="13.9" customHeight="1" spans="1:6">
      <c r="A190" s="9"/>
      <c r="B190" s="10"/>
      <c r="C190" s="11"/>
      <c r="D190" s="45"/>
      <c r="E190" s="45"/>
      <c r="F190" s="47"/>
    </row>
    <row r="191" ht="13.2" customHeight="1" spans="1:6">
      <c r="A191" s="9"/>
      <c r="B191" s="10"/>
      <c r="C191" s="11"/>
      <c r="D191" s="45"/>
      <c r="E191" s="45"/>
      <c r="F191" s="47"/>
    </row>
    <row r="192" ht="13.2" customHeight="1" spans="1:6">
      <c r="A192" s="9"/>
      <c r="B192" s="10"/>
      <c r="C192" s="11"/>
      <c r="D192" s="45"/>
      <c r="E192" s="45"/>
      <c r="F192" s="47"/>
    </row>
    <row r="193" ht="13.9" customHeight="1" spans="1:6">
      <c r="A193" s="9"/>
      <c r="B193" s="10"/>
      <c r="C193" s="11"/>
      <c r="D193" s="45"/>
      <c r="E193" s="45"/>
      <c r="F193" s="47"/>
    </row>
    <row r="194" ht="13.2" customHeight="1" spans="1:6">
      <c r="A194" s="9"/>
      <c r="B194" s="10"/>
      <c r="C194" s="11"/>
      <c r="D194" s="45"/>
      <c r="E194" s="45"/>
      <c r="F194" s="47"/>
    </row>
    <row r="195" ht="13.9" customHeight="1" spans="1:6">
      <c r="A195" s="9"/>
      <c r="B195" s="10"/>
      <c r="C195" s="11"/>
      <c r="D195" s="45"/>
      <c r="E195" s="45"/>
      <c r="F195" s="47"/>
    </row>
    <row r="196" ht="13.2" customHeight="1" spans="1:6">
      <c r="A196" s="9"/>
      <c r="B196" s="10"/>
      <c r="C196" s="11"/>
      <c r="D196" s="45"/>
      <c r="E196" s="45"/>
      <c r="F196" s="47"/>
    </row>
    <row r="197" ht="13.2" customHeight="1" spans="1:6">
      <c r="A197" s="9"/>
      <c r="B197" s="10"/>
      <c r="C197" s="11"/>
      <c r="D197" s="45"/>
      <c r="E197" s="45"/>
      <c r="F197" s="47"/>
    </row>
    <row r="198" ht="13.9" customHeight="1" spans="1:6">
      <c r="A198" s="9"/>
      <c r="B198" s="10"/>
      <c r="C198" s="11"/>
      <c r="D198" s="45"/>
      <c r="E198" s="45"/>
      <c r="F198" s="47"/>
    </row>
    <row r="199" ht="13.2" customHeight="1" spans="1:6">
      <c r="A199" s="9"/>
      <c r="B199" s="10"/>
      <c r="C199" s="11"/>
      <c r="D199" s="45"/>
      <c r="E199" s="45"/>
      <c r="F199" s="47"/>
    </row>
    <row r="200" ht="13.2" customHeight="1" spans="1:6">
      <c r="A200" s="9"/>
      <c r="B200" s="10"/>
      <c r="C200" s="11"/>
      <c r="D200" s="45"/>
      <c r="E200" s="45"/>
      <c r="F200" s="47"/>
    </row>
    <row r="201" ht="13.9" customHeight="1" spans="1:6">
      <c r="A201" s="9"/>
      <c r="B201" s="10"/>
      <c r="C201" s="11"/>
      <c r="D201" s="45"/>
      <c r="E201" s="45"/>
      <c r="F201" s="47"/>
    </row>
    <row r="202" ht="13.2" customHeight="1" spans="1:6">
      <c r="A202" s="9"/>
      <c r="B202" s="10"/>
      <c r="C202" s="11"/>
      <c r="D202" s="45"/>
      <c r="E202" s="45"/>
      <c r="F202" s="47"/>
    </row>
    <row r="203" ht="13.9" customHeight="1" spans="1:6">
      <c r="A203" s="9"/>
      <c r="B203" s="10"/>
      <c r="C203" s="11"/>
      <c r="D203" s="45"/>
      <c r="E203" s="45"/>
      <c r="F203" s="47"/>
    </row>
    <row r="204" ht="13.2" customHeight="1" spans="1:6">
      <c r="A204" s="9"/>
      <c r="B204" s="10"/>
      <c r="C204" s="11"/>
      <c r="D204" s="45"/>
      <c r="E204" s="45"/>
      <c r="F204" s="47"/>
    </row>
    <row r="205" ht="13.2" customHeight="1" spans="1:6">
      <c r="A205" s="9"/>
      <c r="B205" s="10"/>
      <c r="C205" s="11"/>
      <c r="D205" s="45"/>
      <c r="E205" s="45"/>
      <c r="F205" s="47"/>
    </row>
    <row r="206" ht="27.85" customHeight="1" spans="1:6">
      <c r="A206" s="17"/>
      <c r="B206" s="18" t="s">
        <v>282</v>
      </c>
      <c r="C206" s="17">
        <f>SUM(F163:F189)</f>
        <v>0</v>
      </c>
      <c r="D206" s="17"/>
      <c r="E206" s="17"/>
      <c r="F206" s="17"/>
    </row>
    <row r="207" ht="16.1" customHeight="1" spans="1:6">
      <c r="A207" s="2"/>
      <c r="B207" s="2"/>
      <c r="C207" s="3"/>
      <c r="D207" s="3"/>
      <c r="E207" s="3"/>
      <c r="F207" s="3"/>
    </row>
    <row r="208" ht="16.85" customHeight="1" spans="1:6">
      <c r="A208" s="2"/>
      <c r="B208" s="2"/>
      <c r="C208" s="2"/>
      <c r="D208" s="2"/>
      <c r="E208" s="2"/>
      <c r="F208" s="2"/>
    </row>
    <row r="209" ht="32.95" customHeight="1" spans="1:6">
      <c r="A209" s="1" t="s">
        <v>56</v>
      </c>
      <c r="B209" s="1"/>
      <c r="C209" s="1"/>
      <c r="D209" s="1"/>
      <c r="E209" s="1"/>
      <c r="F209" s="1"/>
    </row>
    <row r="210" ht="13.9" customHeight="1" spans="1:6">
      <c r="A210" s="2" t="s">
        <v>316</v>
      </c>
      <c r="B210" s="2"/>
      <c r="C210" s="3" t="s">
        <v>58</v>
      </c>
      <c r="D210" s="3"/>
      <c r="E210" s="3"/>
      <c r="F210" s="3"/>
    </row>
    <row r="211" ht="13.9" customHeight="1" spans="1:6">
      <c r="A211" s="2" t="s">
        <v>318</v>
      </c>
      <c r="B211" s="2"/>
      <c r="C211" s="2"/>
      <c r="D211" s="4" t="s">
        <v>283</v>
      </c>
      <c r="E211" s="4" t="s">
        <v>60</v>
      </c>
      <c r="F211" s="3" t="s">
        <v>61</v>
      </c>
    </row>
    <row r="212" ht="27.85" customHeight="1" spans="1:6">
      <c r="A212" s="5" t="s">
        <v>284</v>
      </c>
      <c r="B212" s="5"/>
      <c r="C212" s="5"/>
      <c r="D212" s="5"/>
      <c r="E212" s="5"/>
      <c r="F212" s="5"/>
    </row>
    <row r="213" ht="13.9" customHeight="1" spans="1:6">
      <c r="A213" s="6" t="s">
        <v>63</v>
      </c>
      <c r="B213" s="7" t="s">
        <v>64</v>
      </c>
      <c r="C213" s="7" t="s">
        <v>65</v>
      </c>
      <c r="D213" s="7" t="s">
        <v>66</v>
      </c>
      <c r="E213" s="7" t="s">
        <v>67</v>
      </c>
      <c r="F213" s="8" t="s">
        <v>68</v>
      </c>
    </row>
    <row r="214" ht="13.2" customHeight="1" spans="1:6">
      <c r="A214" s="9" t="s">
        <v>376</v>
      </c>
      <c r="B214" s="10" t="s">
        <v>377</v>
      </c>
      <c r="C214" s="11"/>
      <c r="D214" s="45"/>
      <c r="E214" s="45"/>
      <c r="F214" s="47"/>
    </row>
    <row r="215" ht="13.9" customHeight="1" spans="1:6">
      <c r="A215" s="9" t="s">
        <v>378</v>
      </c>
      <c r="B215" s="10" t="s">
        <v>379</v>
      </c>
      <c r="C215" s="11"/>
      <c r="D215" s="45"/>
      <c r="E215" s="45"/>
      <c r="F215" s="47"/>
    </row>
    <row r="216" ht="13.2" customHeight="1" spans="1:6">
      <c r="A216" s="9" t="s">
        <v>380</v>
      </c>
      <c r="B216" s="10" t="s">
        <v>381</v>
      </c>
      <c r="C216" s="11" t="s">
        <v>198</v>
      </c>
      <c r="D216" s="45" t="s">
        <v>382</v>
      </c>
      <c r="E216" s="46"/>
      <c r="F216" s="47">
        <f t="shared" ref="F216:F237" si="9">ROUND(D216*E216,0)</f>
        <v>0</v>
      </c>
    </row>
    <row r="217" ht="13.2" customHeight="1" spans="1:6">
      <c r="A217" s="9" t="s">
        <v>383</v>
      </c>
      <c r="B217" s="10" t="s">
        <v>384</v>
      </c>
      <c r="C217" s="11" t="s">
        <v>121</v>
      </c>
      <c r="D217" s="45" t="s">
        <v>385</v>
      </c>
      <c r="E217" s="46"/>
      <c r="F217" s="47">
        <f t="shared" si="9"/>
        <v>0</v>
      </c>
    </row>
    <row r="218" ht="13.9" customHeight="1" spans="1:6">
      <c r="A218" s="9" t="s">
        <v>386</v>
      </c>
      <c r="B218" s="10" t="s">
        <v>387</v>
      </c>
      <c r="C218" s="11"/>
      <c r="D218" s="45"/>
      <c r="E218" s="46"/>
      <c r="F218" s="47">
        <f t="shared" si="9"/>
        <v>0</v>
      </c>
    </row>
    <row r="219" ht="13.2" customHeight="1" spans="1:6">
      <c r="A219" s="9" t="s">
        <v>388</v>
      </c>
      <c r="B219" s="10" t="s">
        <v>389</v>
      </c>
      <c r="C219" s="11"/>
      <c r="D219" s="45"/>
      <c r="E219" s="46"/>
      <c r="F219" s="47">
        <f t="shared" si="9"/>
        <v>0</v>
      </c>
    </row>
    <row r="220" ht="13.9" customHeight="1" spans="1:6">
      <c r="A220" s="9" t="s">
        <v>390</v>
      </c>
      <c r="B220" s="10" t="s">
        <v>391</v>
      </c>
      <c r="C220" s="11" t="s">
        <v>179</v>
      </c>
      <c r="D220" s="45" t="s">
        <v>392</v>
      </c>
      <c r="E220" s="46"/>
      <c r="F220" s="47">
        <f t="shared" si="9"/>
        <v>0</v>
      </c>
    </row>
    <row r="221" ht="13.2" customHeight="1" spans="1:6">
      <c r="A221" s="9" t="s">
        <v>393</v>
      </c>
      <c r="B221" s="10" t="s">
        <v>394</v>
      </c>
      <c r="C221" s="11"/>
      <c r="D221" s="45"/>
      <c r="E221" s="46"/>
      <c r="F221" s="47">
        <f t="shared" si="9"/>
        <v>0</v>
      </c>
    </row>
    <row r="222" ht="13.2" customHeight="1" spans="1:6">
      <c r="A222" s="9" t="s">
        <v>395</v>
      </c>
      <c r="B222" s="10" t="s">
        <v>396</v>
      </c>
      <c r="C222" s="11" t="s">
        <v>97</v>
      </c>
      <c r="D222" s="45" t="s">
        <v>397</v>
      </c>
      <c r="E222" s="46"/>
      <c r="F222" s="47">
        <f t="shared" si="9"/>
        <v>0</v>
      </c>
    </row>
    <row r="223" ht="13.9" customHeight="1" spans="1:6">
      <c r="A223" s="9" t="s">
        <v>398</v>
      </c>
      <c r="B223" s="10" t="s">
        <v>399</v>
      </c>
      <c r="C223" s="11" t="s">
        <v>97</v>
      </c>
      <c r="D223" s="45" t="s">
        <v>397</v>
      </c>
      <c r="E223" s="46"/>
      <c r="F223" s="47">
        <f t="shared" si="9"/>
        <v>0</v>
      </c>
    </row>
    <row r="224" ht="13.2" customHeight="1" spans="1:6">
      <c r="A224" s="9" t="s">
        <v>285</v>
      </c>
      <c r="B224" s="10" t="s">
        <v>286</v>
      </c>
      <c r="C224" s="11"/>
      <c r="D224" s="45"/>
      <c r="E224" s="46"/>
      <c r="F224" s="47">
        <f t="shared" si="9"/>
        <v>0</v>
      </c>
    </row>
    <row r="225" ht="13.2" customHeight="1" spans="1:6">
      <c r="A225" s="9" t="s">
        <v>287</v>
      </c>
      <c r="B225" s="10" t="s">
        <v>400</v>
      </c>
      <c r="C225" s="11" t="s">
        <v>89</v>
      </c>
      <c r="D225" s="45" t="s">
        <v>86</v>
      </c>
      <c r="E225" s="46"/>
      <c r="F225" s="47">
        <f t="shared" si="9"/>
        <v>0</v>
      </c>
    </row>
    <row r="226" ht="13.9" customHeight="1" spans="1:6">
      <c r="A226" s="9" t="s">
        <v>289</v>
      </c>
      <c r="B226" s="10" t="s">
        <v>401</v>
      </c>
      <c r="C226" s="11" t="s">
        <v>89</v>
      </c>
      <c r="D226" s="45" t="s">
        <v>92</v>
      </c>
      <c r="E226" s="46"/>
      <c r="F226" s="47">
        <f t="shared" si="9"/>
        <v>0</v>
      </c>
    </row>
    <row r="227" ht="13.2" customHeight="1" spans="1:6">
      <c r="A227" s="9" t="s">
        <v>292</v>
      </c>
      <c r="B227" s="10" t="s">
        <v>402</v>
      </c>
      <c r="C227" s="11" t="s">
        <v>89</v>
      </c>
      <c r="D227" s="45" t="s">
        <v>403</v>
      </c>
      <c r="E227" s="46"/>
      <c r="F227" s="47">
        <f t="shared" si="9"/>
        <v>0</v>
      </c>
    </row>
    <row r="228" ht="13.9" customHeight="1" spans="1:6">
      <c r="A228" s="9" t="s">
        <v>295</v>
      </c>
      <c r="B228" s="10" t="s">
        <v>404</v>
      </c>
      <c r="C228" s="11" t="s">
        <v>89</v>
      </c>
      <c r="D228" s="45" t="s">
        <v>92</v>
      </c>
      <c r="E228" s="46"/>
      <c r="F228" s="47">
        <f t="shared" si="9"/>
        <v>0</v>
      </c>
    </row>
    <row r="229" ht="13.2" customHeight="1" spans="1:6">
      <c r="A229" s="9" t="s">
        <v>297</v>
      </c>
      <c r="B229" s="10" t="s">
        <v>405</v>
      </c>
      <c r="C229" s="11" t="s">
        <v>89</v>
      </c>
      <c r="D229" s="45" t="s">
        <v>86</v>
      </c>
      <c r="E229" s="46"/>
      <c r="F229" s="47">
        <f t="shared" si="9"/>
        <v>0</v>
      </c>
    </row>
    <row r="230" ht="13.2" customHeight="1" spans="1:6">
      <c r="A230" s="9" t="s">
        <v>406</v>
      </c>
      <c r="B230" s="10" t="s">
        <v>407</v>
      </c>
      <c r="C230" s="11" t="s">
        <v>89</v>
      </c>
      <c r="D230" s="45" t="s">
        <v>294</v>
      </c>
      <c r="E230" s="46"/>
      <c r="F230" s="47">
        <f t="shared" si="9"/>
        <v>0</v>
      </c>
    </row>
    <row r="231" ht="13.9" customHeight="1" spans="1:6">
      <c r="A231" s="9" t="s">
        <v>299</v>
      </c>
      <c r="B231" s="10" t="s">
        <v>408</v>
      </c>
      <c r="C231" s="11" t="s">
        <v>186</v>
      </c>
      <c r="D231" s="45" t="s">
        <v>409</v>
      </c>
      <c r="E231" s="46"/>
      <c r="F231" s="47">
        <f t="shared" si="9"/>
        <v>0</v>
      </c>
    </row>
    <row r="232" ht="13.2" customHeight="1" spans="1:6">
      <c r="A232" s="9" t="s">
        <v>302</v>
      </c>
      <c r="B232" s="10" t="s">
        <v>303</v>
      </c>
      <c r="C232" s="11"/>
      <c r="D232" s="45"/>
      <c r="E232" s="46"/>
      <c r="F232" s="47">
        <f t="shared" si="9"/>
        <v>0</v>
      </c>
    </row>
    <row r="233" ht="13.2" customHeight="1" spans="1:6">
      <c r="A233" s="9" t="s">
        <v>304</v>
      </c>
      <c r="B233" s="10" t="s">
        <v>305</v>
      </c>
      <c r="C233" s="11" t="s">
        <v>111</v>
      </c>
      <c r="D233" s="45" t="s">
        <v>410</v>
      </c>
      <c r="E233" s="46"/>
      <c r="F233" s="47">
        <f t="shared" si="9"/>
        <v>0</v>
      </c>
    </row>
    <row r="234" ht="13.9" customHeight="1" spans="1:6">
      <c r="A234" s="9" t="s">
        <v>307</v>
      </c>
      <c r="B234" s="10" t="s">
        <v>308</v>
      </c>
      <c r="C234" s="11" t="s">
        <v>111</v>
      </c>
      <c r="D234" s="45" t="s">
        <v>411</v>
      </c>
      <c r="E234" s="46"/>
      <c r="F234" s="47">
        <f t="shared" si="9"/>
        <v>0</v>
      </c>
    </row>
    <row r="235" ht="13.2" customHeight="1" spans="1:6">
      <c r="A235" s="9" t="s">
        <v>310</v>
      </c>
      <c r="B235" s="10" t="s">
        <v>311</v>
      </c>
      <c r="C235" s="11"/>
      <c r="D235" s="45"/>
      <c r="E235" s="46"/>
      <c r="F235" s="47">
        <f t="shared" si="9"/>
        <v>0</v>
      </c>
    </row>
    <row r="236" ht="13.2" customHeight="1" spans="1:6">
      <c r="A236" s="9" t="s">
        <v>312</v>
      </c>
      <c r="B236" s="10" t="s">
        <v>313</v>
      </c>
      <c r="C236" s="11" t="s">
        <v>186</v>
      </c>
      <c r="D236" s="45" t="s">
        <v>403</v>
      </c>
      <c r="E236" s="46"/>
      <c r="F236" s="47">
        <f t="shared" si="9"/>
        <v>0</v>
      </c>
    </row>
    <row r="237" ht="13.9" customHeight="1" spans="1:6">
      <c r="A237" s="9" t="s">
        <v>412</v>
      </c>
      <c r="B237" s="10" t="s">
        <v>413</v>
      </c>
      <c r="C237" s="11" t="s">
        <v>97</v>
      </c>
      <c r="D237" s="45" t="s">
        <v>414</v>
      </c>
      <c r="E237" s="46"/>
      <c r="F237" s="47">
        <f t="shared" si="9"/>
        <v>0</v>
      </c>
    </row>
    <row r="238" ht="13.2" customHeight="1" spans="1:6">
      <c r="A238" s="9"/>
      <c r="B238" s="10"/>
      <c r="C238" s="11"/>
      <c r="D238" s="45"/>
      <c r="E238" s="45"/>
      <c r="F238" s="47"/>
    </row>
    <row r="239" ht="13.9" customHeight="1" spans="1:6">
      <c r="A239" s="9"/>
      <c r="B239" s="10"/>
      <c r="C239" s="11"/>
      <c r="D239" s="45"/>
      <c r="E239" s="45"/>
      <c r="F239" s="47"/>
    </row>
    <row r="240" ht="13.2" customHeight="1" spans="1:6">
      <c r="A240" s="9"/>
      <c r="B240" s="10"/>
      <c r="C240" s="11"/>
      <c r="D240" s="45"/>
      <c r="E240" s="45"/>
      <c r="F240" s="47"/>
    </row>
    <row r="241" ht="13.2" customHeight="1" spans="1:6">
      <c r="A241" s="9"/>
      <c r="B241" s="10"/>
      <c r="C241" s="11"/>
      <c r="D241" s="45"/>
      <c r="E241" s="45"/>
      <c r="F241" s="47"/>
    </row>
    <row r="242" ht="13.9" customHeight="1" spans="1:6">
      <c r="A242" s="9"/>
      <c r="B242" s="10"/>
      <c r="C242" s="11"/>
      <c r="D242" s="45"/>
      <c r="E242" s="45"/>
      <c r="F242" s="47"/>
    </row>
    <row r="243" ht="13.2" customHeight="1" spans="1:6">
      <c r="A243" s="9"/>
      <c r="B243" s="10"/>
      <c r="C243" s="11"/>
      <c r="D243" s="45"/>
      <c r="E243" s="45"/>
      <c r="F243" s="47"/>
    </row>
    <row r="244" ht="13.2" customHeight="1" spans="1:6">
      <c r="A244" s="9"/>
      <c r="B244" s="10"/>
      <c r="C244" s="11"/>
      <c r="D244" s="45"/>
      <c r="E244" s="45"/>
      <c r="F244" s="47"/>
    </row>
    <row r="245" ht="13.9" customHeight="1" spans="1:6">
      <c r="A245" s="9"/>
      <c r="B245" s="10"/>
      <c r="C245" s="11"/>
      <c r="D245" s="45"/>
      <c r="E245" s="45"/>
      <c r="F245" s="47"/>
    </row>
    <row r="246" ht="13.2" customHeight="1" spans="1:6">
      <c r="A246" s="9"/>
      <c r="B246" s="10"/>
      <c r="C246" s="11"/>
      <c r="D246" s="45"/>
      <c r="E246" s="45"/>
      <c r="F246" s="47"/>
    </row>
    <row r="247" ht="13.9" customHeight="1" spans="1:6">
      <c r="A247" s="9"/>
      <c r="B247" s="10"/>
      <c r="C247" s="11"/>
      <c r="D247" s="45"/>
      <c r="E247" s="45"/>
      <c r="F247" s="47"/>
    </row>
    <row r="248" ht="13.2" customHeight="1" spans="1:6">
      <c r="A248" s="9"/>
      <c r="B248" s="10"/>
      <c r="C248" s="11"/>
      <c r="D248" s="45"/>
      <c r="E248" s="45"/>
      <c r="F248" s="47"/>
    </row>
    <row r="249" ht="13.2" customHeight="1" spans="1:6">
      <c r="A249" s="9"/>
      <c r="B249" s="10"/>
      <c r="C249" s="11"/>
      <c r="D249" s="45"/>
      <c r="E249" s="45"/>
      <c r="F249" s="47"/>
    </row>
    <row r="250" ht="13.9" customHeight="1" spans="1:6">
      <c r="A250" s="9"/>
      <c r="B250" s="10"/>
      <c r="C250" s="11"/>
      <c r="D250" s="45"/>
      <c r="E250" s="45"/>
      <c r="F250" s="47"/>
    </row>
    <row r="251" ht="13.2" customHeight="1" spans="1:6">
      <c r="A251" s="9"/>
      <c r="B251" s="10"/>
      <c r="C251" s="11"/>
      <c r="D251" s="45"/>
      <c r="E251" s="45"/>
      <c r="F251" s="47"/>
    </row>
    <row r="252" ht="13.2" customHeight="1" spans="1:6">
      <c r="A252" s="9"/>
      <c r="B252" s="10"/>
      <c r="C252" s="11"/>
      <c r="D252" s="45"/>
      <c r="E252" s="45"/>
      <c r="F252" s="47"/>
    </row>
    <row r="253" ht="13.9" customHeight="1" spans="1:6">
      <c r="A253" s="9"/>
      <c r="B253" s="10"/>
      <c r="C253" s="11"/>
      <c r="D253" s="45"/>
      <c r="E253" s="45"/>
      <c r="F253" s="47"/>
    </row>
    <row r="254" ht="13.2" customHeight="1" spans="1:6">
      <c r="A254" s="9"/>
      <c r="B254" s="10"/>
      <c r="C254" s="11"/>
      <c r="D254" s="45"/>
      <c r="E254" s="45"/>
      <c r="F254" s="47"/>
    </row>
    <row r="255" ht="13.9" customHeight="1" spans="1:6">
      <c r="A255" s="9"/>
      <c r="B255" s="10"/>
      <c r="C255" s="11"/>
      <c r="D255" s="45"/>
      <c r="E255" s="45"/>
      <c r="F255" s="47"/>
    </row>
    <row r="256" ht="13.2" customHeight="1" spans="1:6">
      <c r="A256" s="9"/>
      <c r="B256" s="10"/>
      <c r="C256" s="11"/>
      <c r="D256" s="45"/>
      <c r="E256" s="45"/>
      <c r="F256" s="47"/>
    </row>
    <row r="257" ht="13.2" customHeight="1" spans="1:6">
      <c r="A257" s="9"/>
      <c r="B257" s="10"/>
      <c r="C257" s="11"/>
      <c r="D257" s="45"/>
      <c r="E257" s="45"/>
      <c r="F257" s="47"/>
    </row>
    <row r="258" ht="27.85" customHeight="1" spans="1:6">
      <c r="A258" s="17"/>
      <c r="B258" s="18" t="s">
        <v>315</v>
      </c>
      <c r="C258" s="17">
        <f>SUM(F216:F237)</f>
        <v>0</v>
      </c>
      <c r="D258" s="17"/>
      <c r="E258" s="17"/>
      <c r="F258" s="17"/>
    </row>
    <row r="259" ht="16.1" customHeight="1" spans="1:6">
      <c r="A259" s="2"/>
      <c r="B259" s="2"/>
      <c r="C259" s="3"/>
      <c r="D259" s="3"/>
      <c r="E259" s="3"/>
      <c r="F259" s="3"/>
    </row>
    <row r="260" ht="16.85" customHeight="1" spans="1:6">
      <c r="A260" s="2"/>
      <c r="B260" s="2"/>
      <c r="C260" s="2"/>
      <c r="D260" s="2"/>
      <c r="E260" s="2"/>
      <c r="F260" s="2"/>
    </row>
  </sheetData>
  <sheetProtection password="DC84" sheet="1" objects="1"/>
  <protectedRanges>
    <protectedRange sqref="E9:E11 E59:E82 E113:E117 E163:E189 E216:E237" name="区域1"/>
  </protectedRanges>
  <mergeCells count="50">
    <mergeCell ref="A1:F1"/>
    <mergeCell ref="A2:B2"/>
    <mergeCell ref="C2:F2"/>
    <mergeCell ref="A3:C3"/>
    <mergeCell ref="A4:F4"/>
    <mergeCell ref="C50:D50"/>
    <mergeCell ref="E50:F50"/>
    <mergeCell ref="A51:B51"/>
    <mergeCell ref="C51:F51"/>
    <mergeCell ref="A52:F52"/>
    <mergeCell ref="A53:F53"/>
    <mergeCell ref="A54:B54"/>
    <mergeCell ref="C54:F54"/>
    <mergeCell ref="A55:C55"/>
    <mergeCell ref="A56:F56"/>
    <mergeCell ref="C102:D102"/>
    <mergeCell ref="E102:F102"/>
    <mergeCell ref="A103:B103"/>
    <mergeCell ref="C103:F103"/>
    <mergeCell ref="A104:F104"/>
    <mergeCell ref="A105:F105"/>
    <mergeCell ref="A106:B106"/>
    <mergeCell ref="C106:F106"/>
    <mergeCell ref="A107:C107"/>
    <mergeCell ref="A108:F108"/>
    <mergeCell ref="C154:D154"/>
    <mergeCell ref="E154:F154"/>
    <mergeCell ref="A155:B155"/>
    <mergeCell ref="C155:F155"/>
    <mergeCell ref="A156:F156"/>
    <mergeCell ref="A157:F157"/>
    <mergeCell ref="A158:B158"/>
    <mergeCell ref="C158:F158"/>
    <mergeCell ref="A159:C159"/>
    <mergeCell ref="A160:F160"/>
    <mergeCell ref="C206:D206"/>
    <mergeCell ref="E206:F206"/>
    <mergeCell ref="A207:B207"/>
    <mergeCell ref="C207:F207"/>
    <mergeCell ref="A208:F208"/>
    <mergeCell ref="A209:F209"/>
    <mergeCell ref="A210:B210"/>
    <mergeCell ref="C210:F210"/>
    <mergeCell ref="A211:C211"/>
    <mergeCell ref="A212:F212"/>
    <mergeCell ref="C258:D258"/>
    <mergeCell ref="E258:F258"/>
    <mergeCell ref="A259:B259"/>
    <mergeCell ref="C259:F259"/>
    <mergeCell ref="A260:F260"/>
  </mergeCells>
  <conditionalFormatting sqref="$A1:$XFD1048576">
    <cfRule type="cellIs" dxfId="0" priority="1" operator="equal">
      <formula>0</formula>
    </cfRule>
  </conditionalFormatting>
  <pageMargins left="0.98" right="0.12" top="0.315" bottom="0.315" header="0" footer="0"/>
  <pageSetup paperSize="9" fitToWidth="0" fitToHeight="0" orientation="portrait"/>
  <headerFooter alignWithMargins="0"/>
  <rowBreaks count="4" manualBreakCount="4">
    <brk id="52" max="16383" man="1"/>
    <brk id="104" max="16383" man="1"/>
    <brk id="156" max="16383" man="1"/>
    <brk id="20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H13" sqref="H13"/>
    </sheetView>
  </sheetViews>
  <sheetFormatPr defaultColWidth="9" defaultRowHeight="14.25" outlineLevelCol="3"/>
  <cols>
    <col min="1" max="2" width="12.25" customWidth="1"/>
    <col min="3" max="3" width="44.7416666666667" customWidth="1"/>
    <col min="4" max="4" width="12.25" customWidth="1"/>
    <col min="5" max="5" width="20" customWidth="1"/>
  </cols>
  <sheetData>
    <row r="1" ht="32.95" customHeight="1" spans="1:4">
      <c r="A1" s="19" t="s">
        <v>0</v>
      </c>
      <c r="B1" s="19"/>
      <c r="C1" s="19"/>
      <c r="D1" s="19"/>
    </row>
    <row r="2" ht="16.85" customHeight="1" spans="4:4">
      <c r="D2" s="4" t="s">
        <v>1</v>
      </c>
    </row>
    <row r="3" ht="16.85" customHeight="1" spans="1:4">
      <c r="A3" s="20" t="s">
        <v>415</v>
      </c>
      <c r="B3" s="20"/>
      <c r="C3" s="20"/>
      <c r="D3" s="20"/>
    </row>
    <row r="4" ht="16.1" customHeight="1" spans="1:4">
      <c r="A4" s="21" t="s">
        <v>416</v>
      </c>
      <c r="B4" s="21"/>
      <c r="C4" s="21"/>
      <c r="D4" s="21"/>
    </row>
    <row r="5" ht="16.85" customHeight="1" spans="1:4">
      <c r="A5" s="22" t="s">
        <v>3</v>
      </c>
      <c r="B5" s="23" t="s">
        <v>20</v>
      </c>
      <c r="C5" s="23" t="s">
        <v>21</v>
      </c>
      <c r="D5" s="24" t="s">
        <v>5</v>
      </c>
    </row>
    <row r="6" ht="27.1" customHeight="1" spans="1:4">
      <c r="A6" s="22" t="s">
        <v>6</v>
      </c>
      <c r="B6" s="25" t="s">
        <v>22</v>
      </c>
      <c r="C6" s="25" t="s">
        <v>23</v>
      </c>
      <c r="D6" s="26">
        <f>'明细表（X813金谷山）'!C53</f>
        <v>0</v>
      </c>
    </row>
    <row r="7" ht="27.1" customHeight="1" spans="1:4">
      <c r="A7" s="22" t="s">
        <v>8</v>
      </c>
      <c r="B7" s="25" t="s">
        <v>24</v>
      </c>
      <c r="C7" s="25" t="s">
        <v>25</v>
      </c>
      <c r="D7" s="26">
        <f>'明细表（X813金谷山）'!C107</f>
        <v>0</v>
      </c>
    </row>
    <row r="8" ht="27.1" customHeight="1" spans="1:4">
      <c r="A8" s="22" t="s">
        <v>10</v>
      </c>
      <c r="B8" s="25" t="s">
        <v>26</v>
      </c>
      <c r="C8" s="25" t="s">
        <v>27</v>
      </c>
      <c r="D8" s="26">
        <f>'明细表（X813金谷山）'!C161</f>
        <v>0</v>
      </c>
    </row>
    <row r="9" ht="27.1" customHeight="1" spans="1:4">
      <c r="A9" s="22" t="s">
        <v>12</v>
      </c>
      <c r="B9" s="25" t="s">
        <v>28</v>
      </c>
      <c r="C9" s="25" t="s">
        <v>29</v>
      </c>
      <c r="D9" s="26">
        <f>'明细表（X813金谷山）'!C215</f>
        <v>0</v>
      </c>
    </row>
    <row r="10" ht="27.1" customHeight="1" spans="1:4">
      <c r="A10" s="22" t="s">
        <v>14</v>
      </c>
      <c r="B10" s="25" t="s">
        <v>30</v>
      </c>
      <c r="C10" s="25" t="s">
        <v>31</v>
      </c>
      <c r="D10" s="26"/>
    </row>
    <row r="11" ht="27.1" customHeight="1" spans="1:4">
      <c r="A11" s="22" t="s">
        <v>32</v>
      </c>
      <c r="B11" s="25" t="s">
        <v>33</v>
      </c>
      <c r="C11" s="25" t="s">
        <v>34</v>
      </c>
      <c r="D11" s="26">
        <f>'明细表（X813金谷山）'!C269</f>
        <v>0</v>
      </c>
    </row>
    <row r="12" ht="27.1" customHeight="1" spans="1:4">
      <c r="A12" s="22" t="s">
        <v>35</v>
      </c>
      <c r="B12" s="25" t="s">
        <v>36</v>
      </c>
      <c r="C12" s="25" t="s">
        <v>37</v>
      </c>
      <c r="D12" s="26"/>
    </row>
    <row r="13" ht="27.1" customHeight="1" spans="1:4">
      <c r="A13" s="22" t="s">
        <v>38</v>
      </c>
      <c r="B13" s="25" t="s">
        <v>39</v>
      </c>
      <c r="C13" s="25" t="s">
        <v>40</v>
      </c>
      <c r="D13" s="26"/>
    </row>
    <row r="14" ht="27.1" customHeight="1" spans="1:4">
      <c r="A14" s="22" t="s">
        <v>41</v>
      </c>
      <c r="B14" s="25" t="s">
        <v>42</v>
      </c>
      <c r="C14" s="25" t="s">
        <v>43</v>
      </c>
      <c r="D14" s="26"/>
    </row>
    <row r="15" ht="27.85" customHeight="1" spans="1:4">
      <c r="A15" s="22" t="s">
        <v>44</v>
      </c>
      <c r="B15" s="25" t="s">
        <v>45</v>
      </c>
      <c r="C15" s="25"/>
      <c r="D15" s="26">
        <f>SUM(D6:D14)</f>
        <v>0</v>
      </c>
    </row>
    <row r="16" ht="27.85" customHeight="1" spans="1:4">
      <c r="A16" s="27" t="s">
        <v>46</v>
      </c>
      <c r="B16" s="25" t="s">
        <v>47</v>
      </c>
      <c r="C16" s="25"/>
      <c r="D16" s="26"/>
    </row>
    <row r="17" ht="27.85" customHeight="1" spans="1:4">
      <c r="A17" s="27" t="s">
        <v>48</v>
      </c>
      <c r="B17" s="28" t="s">
        <v>49</v>
      </c>
      <c r="C17" s="28"/>
      <c r="D17" s="26">
        <f>D15</f>
        <v>0</v>
      </c>
    </row>
    <row r="18" ht="27.1" customHeight="1" spans="1:4">
      <c r="A18" s="27" t="s">
        <v>50</v>
      </c>
      <c r="B18" s="24" t="s">
        <v>51</v>
      </c>
      <c r="C18" s="24"/>
      <c r="D18" s="26"/>
    </row>
    <row r="19" ht="27.85" customHeight="1" spans="1:4">
      <c r="A19" s="27" t="s">
        <v>52</v>
      </c>
      <c r="B19" s="24" t="s">
        <v>53</v>
      </c>
      <c r="C19" s="24"/>
      <c r="D19" s="26">
        <f>ROUND(D15*0.03,0)</f>
        <v>0</v>
      </c>
    </row>
    <row r="20" ht="27.85" customHeight="1" spans="1:4">
      <c r="A20" s="29" t="s">
        <v>54</v>
      </c>
      <c r="B20" s="30" t="s">
        <v>55</v>
      </c>
      <c r="C20" s="30"/>
      <c r="D20" s="31">
        <f>D15+D19</f>
        <v>0</v>
      </c>
    </row>
    <row r="21" ht="16.85" customHeight="1" spans="1:4">
      <c r="A21" s="4"/>
      <c r="B21" s="4"/>
      <c r="D21" s="4"/>
    </row>
    <row r="22" ht="409.5" customHeight="1"/>
  </sheetData>
  <sheetProtection password="DC84" sheet="1" objects="1"/>
  <mergeCells count="10">
    <mergeCell ref="A1:D1"/>
    <mergeCell ref="A3:D3"/>
    <mergeCell ref="A4:D4"/>
    <mergeCell ref="B15:C15"/>
    <mergeCell ref="B16:C16"/>
    <mergeCell ref="B17:C17"/>
    <mergeCell ref="B18:C18"/>
    <mergeCell ref="B19:C19"/>
    <mergeCell ref="B20:C20"/>
    <mergeCell ref="A21:B21"/>
  </mergeCells>
  <conditionalFormatting sqref="$A1:$XFD1048576">
    <cfRule type="cellIs" dxfId="0" priority="1" operator="equal">
      <formula>0</formula>
    </cfRule>
  </conditionalFormatting>
  <pageMargins left="0.98" right="0.12" top="0.315" bottom="0.315" header="0" footer="0"/>
  <pageSetup paperSize="9" fitToWidth="0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0"/>
  <sheetViews>
    <sheetView workbookViewId="0">
      <selection activeCell="G31" sqref="G30:G31"/>
    </sheetView>
  </sheetViews>
  <sheetFormatPr defaultColWidth="9" defaultRowHeight="14.25" outlineLevelCol="5"/>
  <cols>
    <col min="1" max="1" width="10.625" customWidth="1"/>
    <col min="2" max="2" width="35.8666666666667" customWidth="1"/>
    <col min="3" max="3" width="5.625" style="32" customWidth="1"/>
    <col min="4" max="4" width="9.875" style="32" customWidth="1"/>
    <col min="5" max="6" width="9.75" style="32" customWidth="1"/>
  </cols>
  <sheetData>
    <row r="1" ht="32.95" customHeight="1" spans="1:6">
      <c r="A1" s="1" t="s">
        <v>56</v>
      </c>
      <c r="B1" s="1"/>
      <c r="C1" s="33"/>
      <c r="D1" s="33"/>
      <c r="E1" s="33"/>
      <c r="F1" s="33"/>
    </row>
    <row r="2" ht="13.9" customHeight="1" spans="1:6">
      <c r="A2" s="2" t="s">
        <v>415</v>
      </c>
      <c r="B2" s="2"/>
      <c r="C2" s="34" t="s">
        <v>58</v>
      </c>
      <c r="D2" s="34"/>
      <c r="E2" s="34"/>
      <c r="F2" s="34"/>
    </row>
    <row r="3" ht="13.9" customHeight="1" spans="1:6">
      <c r="A3" s="2" t="s">
        <v>416</v>
      </c>
      <c r="B3" s="2"/>
      <c r="C3" s="35"/>
      <c r="D3" s="36" t="s">
        <v>59</v>
      </c>
      <c r="E3" s="36" t="s">
        <v>60</v>
      </c>
      <c r="F3" s="34" t="s">
        <v>61</v>
      </c>
    </row>
    <row r="4" ht="27.85" customHeight="1" spans="1:6">
      <c r="A4" s="5" t="s">
        <v>62</v>
      </c>
      <c r="B4" s="5"/>
      <c r="C4" s="37"/>
      <c r="D4" s="37"/>
      <c r="E4" s="37"/>
      <c r="F4" s="37"/>
    </row>
    <row r="5" ht="13.9" customHeight="1" spans="1:6">
      <c r="A5" s="6" t="s">
        <v>63</v>
      </c>
      <c r="B5" s="7" t="s">
        <v>64</v>
      </c>
      <c r="C5" s="38" t="s">
        <v>65</v>
      </c>
      <c r="D5" s="38" t="s">
        <v>66</v>
      </c>
      <c r="E5" s="38" t="s">
        <v>67</v>
      </c>
      <c r="F5" s="39" t="s">
        <v>68</v>
      </c>
    </row>
    <row r="6" ht="13.2" customHeight="1" spans="1:6">
      <c r="A6" s="9" t="s">
        <v>69</v>
      </c>
      <c r="B6" s="10" t="s">
        <v>70</v>
      </c>
      <c r="C6" s="40" t="s">
        <v>71</v>
      </c>
      <c r="D6" s="41" t="s">
        <v>72</v>
      </c>
      <c r="E6" s="42">
        <f>ROUND((F7+F10+F12+F13+F14+F15+F16+F17+F18+C107+C161+C215+C269)*0.004,2)</f>
        <v>0</v>
      </c>
      <c r="F6" s="43">
        <f t="shared" ref="F6:F8" si="0">ROUND(D6*E6,0)</f>
        <v>0</v>
      </c>
    </row>
    <row r="7" ht="13.2" customHeight="1" spans="1:6">
      <c r="A7" s="9" t="s">
        <v>73</v>
      </c>
      <c r="B7" s="10" t="s">
        <v>74</v>
      </c>
      <c r="C7" s="40" t="s">
        <v>71</v>
      </c>
      <c r="D7" s="41" t="s">
        <v>72</v>
      </c>
      <c r="E7" s="42">
        <f>ROUND((F10+F12+F13+F14+F15+F16+F17+F18+C107+C161+C215+C269)*0.015,2)</f>
        <v>0</v>
      </c>
      <c r="F7" s="43">
        <f t="shared" si="0"/>
        <v>0</v>
      </c>
    </row>
    <row r="8" ht="13.2" customHeight="1" spans="1:6">
      <c r="A8" s="9" t="s">
        <v>75</v>
      </c>
      <c r="B8" s="10" t="s">
        <v>76</v>
      </c>
      <c r="C8" s="40" t="s">
        <v>71</v>
      </c>
      <c r="D8" s="41" t="s">
        <v>72</v>
      </c>
      <c r="E8" s="42"/>
      <c r="F8" s="43">
        <f t="shared" si="0"/>
        <v>0</v>
      </c>
    </row>
    <row r="9" ht="13.2" customHeight="1" spans="1:6">
      <c r="A9" s="9" t="s">
        <v>77</v>
      </c>
      <c r="B9" s="10" t="s">
        <v>78</v>
      </c>
      <c r="C9" s="40"/>
      <c r="D9" s="41"/>
      <c r="E9" s="42"/>
      <c r="F9" s="43"/>
    </row>
    <row r="10" ht="13.2" customHeight="1" spans="1:6">
      <c r="A10" s="9" t="s">
        <v>79</v>
      </c>
      <c r="B10" s="10" t="s">
        <v>80</v>
      </c>
      <c r="C10" s="40" t="s">
        <v>71</v>
      </c>
      <c r="D10" s="41" t="s">
        <v>72</v>
      </c>
      <c r="E10" s="42"/>
      <c r="F10" s="43">
        <f t="shared" ref="F10:F18" si="1">ROUND(D10*E10,0)</f>
        <v>0</v>
      </c>
    </row>
    <row r="11" ht="13.2" customHeight="1" spans="1:6">
      <c r="A11" s="9" t="s">
        <v>81</v>
      </c>
      <c r="B11" s="10" t="s">
        <v>82</v>
      </c>
      <c r="C11" s="40"/>
      <c r="D11" s="41"/>
      <c r="E11" s="42"/>
      <c r="F11" s="43"/>
    </row>
    <row r="12" ht="13.2" customHeight="1" spans="1:6">
      <c r="A12" s="9" t="s">
        <v>83</v>
      </c>
      <c r="B12" s="10" t="s">
        <v>417</v>
      </c>
      <c r="C12" s="40" t="s">
        <v>97</v>
      </c>
      <c r="D12" s="41" t="s">
        <v>418</v>
      </c>
      <c r="E12" s="42"/>
      <c r="F12" s="43">
        <f t="shared" si="1"/>
        <v>0</v>
      </c>
    </row>
    <row r="13" ht="13.2" customHeight="1" spans="1:6">
      <c r="A13" s="9" t="s">
        <v>87</v>
      </c>
      <c r="B13" s="10" t="s">
        <v>419</v>
      </c>
      <c r="C13" s="40" t="s">
        <v>97</v>
      </c>
      <c r="D13" s="41" t="s">
        <v>420</v>
      </c>
      <c r="E13" s="42"/>
      <c r="F13" s="43">
        <f t="shared" si="1"/>
        <v>0</v>
      </c>
    </row>
    <row r="14" ht="13.2" customHeight="1" spans="1:6">
      <c r="A14" s="9" t="s">
        <v>90</v>
      </c>
      <c r="B14" s="10" t="s">
        <v>421</v>
      </c>
      <c r="C14" s="40" t="s">
        <v>97</v>
      </c>
      <c r="D14" s="41" t="s">
        <v>422</v>
      </c>
      <c r="E14" s="42"/>
      <c r="F14" s="43">
        <f t="shared" si="1"/>
        <v>0</v>
      </c>
    </row>
    <row r="15" ht="13.2" customHeight="1" spans="1:6">
      <c r="A15" s="9" t="s">
        <v>93</v>
      </c>
      <c r="B15" s="10" t="s">
        <v>423</v>
      </c>
      <c r="C15" s="40" t="s">
        <v>97</v>
      </c>
      <c r="D15" s="41" t="s">
        <v>86</v>
      </c>
      <c r="E15" s="42"/>
      <c r="F15" s="43">
        <f t="shared" si="1"/>
        <v>0</v>
      </c>
    </row>
    <row r="16" ht="13.2" customHeight="1" spans="1:6">
      <c r="A16" s="9" t="s">
        <v>95</v>
      </c>
      <c r="B16" s="10" t="s">
        <v>424</v>
      </c>
      <c r="C16" s="40" t="s">
        <v>97</v>
      </c>
      <c r="D16" s="41" t="s">
        <v>422</v>
      </c>
      <c r="E16" s="42"/>
      <c r="F16" s="43">
        <f t="shared" si="1"/>
        <v>0</v>
      </c>
    </row>
    <row r="17" ht="13.2" customHeight="1" spans="1:6">
      <c r="A17" s="9" t="s">
        <v>99</v>
      </c>
      <c r="B17" s="10" t="s">
        <v>425</v>
      </c>
      <c r="C17" s="40" t="s">
        <v>97</v>
      </c>
      <c r="D17" s="41" t="s">
        <v>426</v>
      </c>
      <c r="E17" s="42"/>
      <c r="F17" s="43">
        <f t="shared" si="1"/>
        <v>0</v>
      </c>
    </row>
    <row r="18" ht="13.2" customHeight="1" spans="1:6">
      <c r="A18" s="9" t="s">
        <v>102</v>
      </c>
      <c r="B18" s="10" t="s">
        <v>103</v>
      </c>
      <c r="C18" s="40" t="s">
        <v>71</v>
      </c>
      <c r="D18" s="41" t="s">
        <v>72</v>
      </c>
      <c r="E18" s="42"/>
      <c r="F18" s="43">
        <f t="shared" si="1"/>
        <v>0</v>
      </c>
    </row>
    <row r="19" ht="13.2" customHeight="1" spans="1:6">
      <c r="A19" s="9"/>
      <c r="B19" s="10"/>
      <c r="C19" s="40"/>
      <c r="D19" s="41"/>
      <c r="E19" s="41"/>
      <c r="F19" s="43"/>
    </row>
    <row r="20" ht="13.2" customHeight="1" spans="1:6">
      <c r="A20" s="9"/>
      <c r="B20" s="10"/>
      <c r="C20" s="40"/>
      <c r="D20" s="41"/>
      <c r="E20" s="41"/>
      <c r="F20" s="43"/>
    </row>
    <row r="21" ht="13.2" customHeight="1" spans="1:6">
      <c r="A21" s="9"/>
      <c r="B21" s="10"/>
      <c r="C21" s="40"/>
      <c r="D21" s="41"/>
      <c r="E21" s="41"/>
      <c r="F21" s="43"/>
    </row>
    <row r="22" ht="13.2" customHeight="1" spans="1:6">
      <c r="A22" s="9"/>
      <c r="B22" s="10"/>
      <c r="C22" s="40"/>
      <c r="D22" s="41"/>
      <c r="E22" s="41"/>
      <c r="F22" s="43"/>
    </row>
    <row r="23" ht="13.2" customHeight="1" spans="1:6">
      <c r="A23" s="9"/>
      <c r="B23" s="10"/>
      <c r="C23" s="40"/>
      <c r="D23" s="41"/>
      <c r="E23" s="41"/>
      <c r="F23" s="43"/>
    </row>
    <row r="24" ht="13.2" customHeight="1" spans="1:6">
      <c r="A24" s="9"/>
      <c r="B24" s="10"/>
      <c r="C24" s="40"/>
      <c r="D24" s="41"/>
      <c r="E24" s="41"/>
      <c r="F24" s="43"/>
    </row>
    <row r="25" ht="13.2" customHeight="1" spans="1:6">
      <c r="A25" s="9"/>
      <c r="B25" s="10"/>
      <c r="C25" s="40"/>
      <c r="D25" s="41"/>
      <c r="E25" s="41"/>
      <c r="F25" s="43"/>
    </row>
    <row r="26" ht="13.2" customHeight="1" spans="1:6">
      <c r="A26" s="9"/>
      <c r="B26" s="10"/>
      <c r="C26" s="40"/>
      <c r="D26" s="41"/>
      <c r="E26" s="41"/>
      <c r="F26" s="43"/>
    </row>
    <row r="27" ht="13.2" customHeight="1" spans="1:6">
      <c r="A27" s="9"/>
      <c r="B27" s="10"/>
      <c r="C27" s="40"/>
      <c r="D27" s="41"/>
      <c r="E27" s="41"/>
      <c r="F27" s="43"/>
    </row>
    <row r="28" ht="13.2" customHeight="1" spans="1:6">
      <c r="A28" s="9"/>
      <c r="B28" s="10"/>
      <c r="C28" s="40"/>
      <c r="D28" s="41"/>
      <c r="E28" s="41"/>
      <c r="F28" s="43"/>
    </row>
    <row r="29" ht="13.2" customHeight="1" spans="1:6">
      <c r="A29" s="9"/>
      <c r="B29" s="10"/>
      <c r="C29" s="40"/>
      <c r="D29" s="41"/>
      <c r="E29" s="41"/>
      <c r="F29" s="43"/>
    </row>
    <row r="30" ht="13.2" customHeight="1" spans="1:6">
      <c r="A30" s="9"/>
      <c r="B30" s="10"/>
      <c r="C30" s="40"/>
      <c r="D30" s="41"/>
      <c r="E30" s="41"/>
      <c r="F30" s="43"/>
    </row>
    <row r="31" ht="13.2" customHeight="1" spans="1:6">
      <c r="A31" s="9"/>
      <c r="B31" s="10"/>
      <c r="C31" s="40"/>
      <c r="D31" s="41"/>
      <c r="E31" s="41"/>
      <c r="F31" s="43"/>
    </row>
    <row r="32" ht="13.2" customHeight="1" spans="1:6">
      <c r="A32" s="9"/>
      <c r="B32" s="10"/>
      <c r="C32" s="40"/>
      <c r="D32" s="41"/>
      <c r="E32" s="41"/>
      <c r="F32" s="43"/>
    </row>
    <row r="33" ht="13.2" customHeight="1" spans="1:6">
      <c r="A33" s="9"/>
      <c r="B33" s="10"/>
      <c r="C33" s="40"/>
      <c r="D33" s="41"/>
      <c r="E33" s="41"/>
      <c r="F33" s="43"/>
    </row>
    <row r="34" ht="13.2" customHeight="1" spans="1:6">
      <c r="A34" s="9"/>
      <c r="B34" s="10"/>
      <c r="C34" s="40"/>
      <c r="D34" s="41"/>
      <c r="E34" s="41"/>
      <c r="F34" s="43"/>
    </row>
    <row r="35" ht="13.2" customHeight="1" spans="1:6">
      <c r="A35" s="9"/>
      <c r="B35" s="10"/>
      <c r="C35" s="40"/>
      <c r="D35" s="41"/>
      <c r="E35" s="41"/>
      <c r="F35" s="43"/>
    </row>
    <row r="36" ht="13.2" customHeight="1" spans="1:6">
      <c r="A36" s="9"/>
      <c r="B36" s="10"/>
      <c r="C36" s="40"/>
      <c r="D36" s="41"/>
      <c r="E36" s="41"/>
      <c r="F36" s="43"/>
    </row>
    <row r="37" ht="13.2" customHeight="1" spans="1:6">
      <c r="A37" s="9"/>
      <c r="B37" s="10"/>
      <c r="C37" s="40"/>
      <c r="D37" s="41"/>
      <c r="E37" s="41"/>
      <c r="F37" s="43"/>
    </row>
    <row r="38" ht="13.2" customHeight="1" spans="1:6">
      <c r="A38" s="9"/>
      <c r="B38" s="10"/>
      <c r="C38" s="40"/>
      <c r="D38" s="41"/>
      <c r="E38" s="41"/>
      <c r="F38" s="43"/>
    </row>
    <row r="39" ht="13.2" customHeight="1" spans="1:6">
      <c r="A39" s="9"/>
      <c r="B39" s="10"/>
      <c r="C39" s="40"/>
      <c r="D39" s="41"/>
      <c r="E39" s="41"/>
      <c r="F39" s="43"/>
    </row>
    <row r="40" ht="13.2" customHeight="1" spans="1:6">
      <c r="A40" s="9"/>
      <c r="B40" s="10"/>
      <c r="C40" s="40"/>
      <c r="D40" s="41"/>
      <c r="E40" s="41"/>
      <c r="F40" s="43"/>
    </row>
    <row r="41" ht="13.2" customHeight="1" spans="1:6">
      <c r="A41" s="9"/>
      <c r="B41" s="10"/>
      <c r="C41" s="40"/>
      <c r="D41" s="41"/>
      <c r="E41" s="41"/>
      <c r="F41" s="43"/>
    </row>
    <row r="42" ht="13.2" customHeight="1" spans="1:6">
      <c r="A42" s="9"/>
      <c r="B42" s="10"/>
      <c r="C42" s="40"/>
      <c r="D42" s="41"/>
      <c r="E42" s="41"/>
      <c r="F42" s="43"/>
    </row>
    <row r="43" ht="13.2" customHeight="1" spans="1:6">
      <c r="A43" s="9"/>
      <c r="B43" s="10"/>
      <c r="C43" s="40"/>
      <c r="D43" s="41"/>
      <c r="E43" s="41"/>
      <c r="F43" s="43"/>
    </row>
    <row r="44" ht="13.2" customHeight="1" spans="1:6">
      <c r="A44" s="9"/>
      <c r="B44" s="10"/>
      <c r="C44" s="40"/>
      <c r="D44" s="41"/>
      <c r="E44" s="41"/>
      <c r="F44" s="43"/>
    </row>
    <row r="45" ht="13.2" customHeight="1" spans="1:6">
      <c r="A45" s="9"/>
      <c r="B45" s="10"/>
      <c r="C45" s="40"/>
      <c r="D45" s="41"/>
      <c r="E45" s="41"/>
      <c r="F45" s="43"/>
    </row>
    <row r="46" ht="13.2" customHeight="1" spans="1:6">
      <c r="A46" s="9"/>
      <c r="B46" s="10"/>
      <c r="C46" s="40"/>
      <c r="D46" s="41"/>
      <c r="E46" s="41"/>
      <c r="F46" s="43"/>
    </row>
    <row r="47" ht="13.2" customHeight="1" spans="1:6">
      <c r="A47" s="9"/>
      <c r="B47" s="10"/>
      <c r="C47" s="40"/>
      <c r="D47" s="41"/>
      <c r="E47" s="41"/>
      <c r="F47" s="43"/>
    </row>
    <row r="48" ht="13.2" customHeight="1" spans="1:6">
      <c r="A48" s="9"/>
      <c r="B48" s="10"/>
      <c r="C48" s="40"/>
      <c r="D48" s="41"/>
      <c r="E48" s="41"/>
      <c r="F48" s="43"/>
    </row>
    <row r="49" ht="13.2" customHeight="1" spans="1:6">
      <c r="A49" s="9"/>
      <c r="B49" s="10"/>
      <c r="C49" s="40"/>
      <c r="D49" s="41"/>
      <c r="E49" s="41"/>
      <c r="F49" s="43"/>
    </row>
    <row r="50" ht="13.2" customHeight="1" spans="1:6">
      <c r="A50" s="9"/>
      <c r="B50" s="10"/>
      <c r="C50" s="40"/>
      <c r="D50" s="41"/>
      <c r="E50" s="41"/>
      <c r="F50" s="43"/>
    </row>
    <row r="51" ht="13.2" customHeight="1" spans="1:6">
      <c r="A51" s="9"/>
      <c r="B51" s="10"/>
      <c r="C51" s="40"/>
      <c r="D51" s="41"/>
      <c r="E51" s="41"/>
      <c r="F51" s="43"/>
    </row>
    <row r="52" ht="13.2" customHeight="1" spans="1:6">
      <c r="A52" s="9"/>
      <c r="B52" s="10"/>
      <c r="C52" s="40"/>
      <c r="D52" s="41"/>
      <c r="E52" s="41"/>
      <c r="F52" s="43"/>
    </row>
    <row r="53" ht="27.85" customHeight="1" spans="1:6">
      <c r="A53" s="17"/>
      <c r="B53" s="18" t="s">
        <v>104</v>
      </c>
      <c r="C53" s="44">
        <f>SUM(F6:F18)</f>
        <v>0</v>
      </c>
      <c r="D53" s="44"/>
      <c r="E53" s="44"/>
      <c r="F53" s="44"/>
    </row>
    <row r="54" ht="16.1" customHeight="1" spans="1:6">
      <c r="A54" s="2"/>
      <c r="B54" s="2"/>
      <c r="C54" s="34"/>
      <c r="D54" s="34"/>
      <c r="E54" s="34"/>
      <c r="F54" s="34"/>
    </row>
    <row r="55" ht="16.85" customHeight="1" spans="1:6">
      <c r="A55" s="2"/>
      <c r="B55" s="2"/>
      <c r="C55" s="35"/>
      <c r="D55" s="35"/>
      <c r="E55" s="35"/>
      <c r="F55" s="35"/>
    </row>
    <row r="56" ht="32.95" customHeight="1" spans="1:6">
      <c r="A56" s="1" t="s">
        <v>56</v>
      </c>
      <c r="B56" s="1"/>
      <c r="C56" s="33"/>
      <c r="D56" s="33"/>
      <c r="E56" s="33"/>
      <c r="F56" s="33"/>
    </row>
    <row r="57" ht="13.9" customHeight="1" spans="1:6">
      <c r="A57" s="2" t="s">
        <v>415</v>
      </c>
      <c r="B57" s="2"/>
      <c r="C57" s="34" t="s">
        <v>58</v>
      </c>
      <c r="D57" s="34"/>
      <c r="E57" s="34"/>
      <c r="F57" s="34"/>
    </row>
    <row r="58" ht="13.9" customHeight="1" spans="1:6">
      <c r="A58" s="2" t="s">
        <v>416</v>
      </c>
      <c r="B58" s="2"/>
      <c r="C58" s="35"/>
      <c r="D58" s="36" t="s">
        <v>105</v>
      </c>
      <c r="E58" s="36" t="s">
        <v>60</v>
      </c>
      <c r="F58" s="34" t="s">
        <v>61</v>
      </c>
    </row>
    <row r="59" ht="27.85" customHeight="1" spans="1:6">
      <c r="A59" s="5" t="s">
        <v>106</v>
      </c>
      <c r="B59" s="5"/>
      <c r="C59" s="37"/>
      <c r="D59" s="37"/>
      <c r="E59" s="37"/>
      <c r="F59" s="37"/>
    </row>
    <row r="60" ht="13.9" customHeight="1" spans="1:6">
      <c r="A60" s="6" t="s">
        <v>63</v>
      </c>
      <c r="B60" s="7" t="s">
        <v>64</v>
      </c>
      <c r="C60" s="38" t="s">
        <v>65</v>
      </c>
      <c r="D60" s="38" t="s">
        <v>66</v>
      </c>
      <c r="E60" s="38" t="s">
        <v>67</v>
      </c>
      <c r="F60" s="39" t="s">
        <v>68</v>
      </c>
    </row>
    <row r="61" ht="13.2" customHeight="1" spans="1:6">
      <c r="A61" s="9" t="s">
        <v>107</v>
      </c>
      <c r="B61" s="10" t="s">
        <v>108</v>
      </c>
      <c r="C61" s="40"/>
      <c r="D61" s="41"/>
      <c r="E61" s="41"/>
      <c r="F61" s="43"/>
    </row>
    <row r="62" ht="13.2" customHeight="1" spans="1:6">
      <c r="A62" s="9" t="s">
        <v>109</v>
      </c>
      <c r="B62" s="10" t="s">
        <v>110</v>
      </c>
      <c r="C62" s="40" t="s">
        <v>111</v>
      </c>
      <c r="D62" s="41" t="s">
        <v>427</v>
      </c>
      <c r="E62" s="42"/>
      <c r="F62" s="43">
        <f t="shared" ref="F62:F66" si="2">ROUND(D62*E62,0)</f>
        <v>0</v>
      </c>
    </row>
    <row r="63" ht="13.2" customHeight="1" spans="1:6">
      <c r="A63" s="9" t="s">
        <v>321</v>
      </c>
      <c r="B63" s="10" t="s">
        <v>322</v>
      </c>
      <c r="C63" s="40"/>
      <c r="D63" s="41"/>
      <c r="E63" s="42"/>
      <c r="F63" s="43"/>
    </row>
    <row r="64" ht="13.2" customHeight="1" spans="1:6">
      <c r="A64" s="9" t="s">
        <v>323</v>
      </c>
      <c r="B64" s="10" t="s">
        <v>324</v>
      </c>
      <c r="C64" s="40" t="s">
        <v>121</v>
      </c>
      <c r="D64" s="41" t="s">
        <v>428</v>
      </c>
      <c r="E64" s="42"/>
      <c r="F64" s="43">
        <f t="shared" si="2"/>
        <v>0</v>
      </c>
    </row>
    <row r="65" ht="13.2" customHeight="1" spans="1:6">
      <c r="A65" s="9" t="s">
        <v>117</v>
      </c>
      <c r="B65" s="10" t="s">
        <v>118</v>
      </c>
      <c r="C65" s="40"/>
      <c r="D65" s="41"/>
      <c r="E65" s="42"/>
      <c r="F65" s="43"/>
    </row>
    <row r="66" ht="13.2" customHeight="1" spans="1:6">
      <c r="A66" s="9" t="s">
        <v>119</v>
      </c>
      <c r="B66" s="10" t="s">
        <v>120</v>
      </c>
      <c r="C66" s="40" t="s">
        <v>121</v>
      </c>
      <c r="D66" s="41" t="s">
        <v>429</v>
      </c>
      <c r="E66" s="42"/>
      <c r="F66" s="43">
        <f t="shared" si="2"/>
        <v>0</v>
      </c>
    </row>
    <row r="67" ht="13.2" customHeight="1" spans="1:6">
      <c r="A67" s="9" t="s">
        <v>123</v>
      </c>
      <c r="B67" s="10" t="s">
        <v>124</v>
      </c>
      <c r="C67" s="40"/>
      <c r="D67" s="41"/>
      <c r="E67" s="42"/>
      <c r="F67" s="43"/>
    </row>
    <row r="68" ht="13.2" customHeight="1" spans="1:6">
      <c r="A68" s="9" t="s">
        <v>125</v>
      </c>
      <c r="B68" s="10" t="s">
        <v>126</v>
      </c>
      <c r="C68" s="40" t="s">
        <v>121</v>
      </c>
      <c r="D68" s="41" t="s">
        <v>429</v>
      </c>
      <c r="E68" s="42"/>
      <c r="F68" s="43">
        <f t="shared" ref="F68:F72" si="3">ROUND(D68*E68,0)</f>
        <v>0</v>
      </c>
    </row>
    <row r="69" ht="13.2" customHeight="1" spans="1:6">
      <c r="A69" s="9" t="s">
        <v>128</v>
      </c>
      <c r="B69" s="10" t="s">
        <v>129</v>
      </c>
      <c r="C69" s="40" t="s">
        <v>121</v>
      </c>
      <c r="D69" s="41" t="s">
        <v>430</v>
      </c>
      <c r="E69" s="42"/>
      <c r="F69" s="43">
        <f t="shared" si="3"/>
        <v>0</v>
      </c>
    </row>
    <row r="70" ht="13.2" customHeight="1" spans="1:6">
      <c r="A70" s="9" t="s">
        <v>131</v>
      </c>
      <c r="B70" s="10" t="s">
        <v>132</v>
      </c>
      <c r="C70" s="40"/>
      <c r="D70" s="41"/>
      <c r="E70" s="42"/>
      <c r="F70" s="43"/>
    </row>
    <row r="71" ht="13.2" customHeight="1" spans="1:6">
      <c r="A71" s="9" t="s">
        <v>133</v>
      </c>
      <c r="B71" s="10" t="s">
        <v>134</v>
      </c>
      <c r="C71" s="40" t="s">
        <v>121</v>
      </c>
      <c r="D71" s="41" t="s">
        <v>431</v>
      </c>
      <c r="E71" s="42"/>
      <c r="F71" s="43">
        <f t="shared" si="3"/>
        <v>0</v>
      </c>
    </row>
    <row r="72" ht="13.2" customHeight="1" spans="1:6">
      <c r="A72" s="9" t="s">
        <v>136</v>
      </c>
      <c r="B72" s="10" t="s">
        <v>137</v>
      </c>
      <c r="C72" s="40" t="s">
        <v>138</v>
      </c>
      <c r="D72" s="41" t="s">
        <v>432</v>
      </c>
      <c r="E72" s="42"/>
      <c r="F72" s="43">
        <f t="shared" si="3"/>
        <v>0</v>
      </c>
    </row>
    <row r="73" ht="13.2" customHeight="1" spans="1:6">
      <c r="A73" s="9" t="s">
        <v>433</v>
      </c>
      <c r="B73" s="10" t="s">
        <v>434</v>
      </c>
      <c r="C73" s="40"/>
      <c r="D73" s="41"/>
      <c r="E73" s="42"/>
      <c r="F73" s="43"/>
    </row>
    <row r="74" ht="13.2" customHeight="1" spans="1:6">
      <c r="A74" s="9" t="s">
        <v>435</v>
      </c>
      <c r="B74" s="10" t="s">
        <v>436</v>
      </c>
      <c r="C74" s="40"/>
      <c r="D74" s="41"/>
      <c r="E74" s="42"/>
      <c r="F74" s="43"/>
    </row>
    <row r="75" ht="13.2" customHeight="1" spans="1:6">
      <c r="A75" s="9" t="s">
        <v>437</v>
      </c>
      <c r="B75" s="10" t="s">
        <v>438</v>
      </c>
      <c r="C75" s="40" t="s">
        <v>121</v>
      </c>
      <c r="D75" s="41" t="s">
        <v>439</v>
      </c>
      <c r="E75" s="42"/>
      <c r="F75" s="43">
        <f t="shared" ref="F75:F78" si="4">ROUND(D75*E75,0)</f>
        <v>0</v>
      </c>
    </row>
    <row r="76" ht="13.2" customHeight="1" spans="1:6">
      <c r="A76" s="9" t="s">
        <v>440</v>
      </c>
      <c r="B76" s="10" t="s">
        <v>441</v>
      </c>
      <c r="C76" s="40"/>
      <c r="D76" s="41"/>
      <c r="E76" s="42"/>
      <c r="F76" s="43"/>
    </row>
    <row r="77" ht="13.2" customHeight="1" spans="1:6">
      <c r="A77" s="9" t="s">
        <v>442</v>
      </c>
      <c r="B77" s="10" t="s">
        <v>443</v>
      </c>
      <c r="C77" s="40" t="s">
        <v>198</v>
      </c>
      <c r="D77" s="41" t="s">
        <v>444</v>
      </c>
      <c r="E77" s="42"/>
      <c r="F77" s="43">
        <f t="shared" si="4"/>
        <v>0</v>
      </c>
    </row>
    <row r="78" ht="13.2" customHeight="1" spans="1:6">
      <c r="A78" s="9" t="s">
        <v>445</v>
      </c>
      <c r="B78" s="10" t="s">
        <v>446</v>
      </c>
      <c r="C78" s="40" t="s">
        <v>121</v>
      </c>
      <c r="D78" s="41" t="s">
        <v>208</v>
      </c>
      <c r="E78" s="42"/>
      <c r="F78" s="43">
        <f t="shared" si="4"/>
        <v>0</v>
      </c>
    </row>
    <row r="79" ht="13.2" customHeight="1" spans="1:6">
      <c r="A79" s="9" t="s">
        <v>149</v>
      </c>
      <c r="B79" s="10" t="s">
        <v>150</v>
      </c>
      <c r="C79" s="40"/>
      <c r="D79" s="41"/>
      <c r="E79" s="42"/>
      <c r="F79" s="43"/>
    </row>
    <row r="80" ht="13.2" customHeight="1" spans="1:6">
      <c r="A80" s="9" t="s">
        <v>151</v>
      </c>
      <c r="B80" s="10" t="s">
        <v>152</v>
      </c>
      <c r="C80" s="40" t="s">
        <v>111</v>
      </c>
      <c r="D80" s="41" t="s">
        <v>447</v>
      </c>
      <c r="E80" s="42"/>
      <c r="F80" s="43">
        <f>ROUND(D80*E80,0)</f>
        <v>0</v>
      </c>
    </row>
    <row r="81" ht="13.2" customHeight="1" spans="1:6">
      <c r="A81" s="9"/>
      <c r="B81" s="10"/>
      <c r="C81" s="40"/>
      <c r="D81" s="41"/>
      <c r="E81" s="41"/>
      <c r="F81" s="43"/>
    </row>
    <row r="82" ht="13.2" customHeight="1" spans="1:6">
      <c r="A82" s="9"/>
      <c r="B82" s="10"/>
      <c r="C82" s="40"/>
      <c r="D82" s="41"/>
      <c r="E82" s="41"/>
      <c r="F82" s="43"/>
    </row>
    <row r="83" ht="13.2" customHeight="1" spans="1:6">
      <c r="A83" s="9"/>
      <c r="B83" s="10"/>
      <c r="C83" s="40"/>
      <c r="D83" s="41"/>
      <c r="E83" s="41"/>
      <c r="F83" s="43"/>
    </row>
    <row r="84" ht="13.2" customHeight="1" spans="1:6">
      <c r="A84" s="9"/>
      <c r="B84" s="10"/>
      <c r="C84" s="40"/>
      <c r="D84" s="41"/>
      <c r="E84" s="41"/>
      <c r="F84" s="43"/>
    </row>
    <row r="85" ht="13.2" customHeight="1" spans="1:6">
      <c r="A85" s="9"/>
      <c r="B85" s="10"/>
      <c r="C85" s="40"/>
      <c r="D85" s="41"/>
      <c r="E85" s="41"/>
      <c r="F85" s="43"/>
    </row>
    <row r="86" ht="13.2" customHeight="1" spans="1:6">
      <c r="A86" s="9"/>
      <c r="B86" s="10"/>
      <c r="C86" s="40"/>
      <c r="D86" s="41"/>
      <c r="E86" s="41"/>
      <c r="F86" s="43"/>
    </row>
    <row r="87" ht="13.2" customHeight="1" spans="1:6">
      <c r="A87" s="9"/>
      <c r="B87" s="10"/>
      <c r="C87" s="40"/>
      <c r="D87" s="41"/>
      <c r="E87" s="41"/>
      <c r="F87" s="43"/>
    </row>
    <row r="88" ht="13.2" customHeight="1" spans="1:6">
      <c r="A88" s="9"/>
      <c r="B88" s="10"/>
      <c r="C88" s="40"/>
      <c r="D88" s="41"/>
      <c r="E88" s="41"/>
      <c r="F88" s="43"/>
    </row>
    <row r="89" ht="13.2" customHeight="1" spans="1:6">
      <c r="A89" s="9"/>
      <c r="B89" s="10"/>
      <c r="C89" s="40"/>
      <c r="D89" s="41"/>
      <c r="E89" s="41"/>
      <c r="F89" s="43"/>
    </row>
    <row r="90" ht="13.2" customHeight="1" spans="1:6">
      <c r="A90" s="9"/>
      <c r="B90" s="10"/>
      <c r="C90" s="40"/>
      <c r="D90" s="41"/>
      <c r="E90" s="41"/>
      <c r="F90" s="43"/>
    </row>
    <row r="91" ht="13.2" customHeight="1" spans="1:6">
      <c r="A91" s="9"/>
      <c r="B91" s="10"/>
      <c r="C91" s="40"/>
      <c r="D91" s="41"/>
      <c r="E91" s="41"/>
      <c r="F91" s="43"/>
    </row>
    <row r="92" ht="13.2" customHeight="1" spans="1:6">
      <c r="A92" s="9"/>
      <c r="B92" s="10"/>
      <c r="C92" s="40"/>
      <c r="D92" s="41"/>
      <c r="E92" s="41"/>
      <c r="F92" s="43"/>
    </row>
    <row r="93" ht="13.2" customHeight="1" spans="1:6">
      <c r="A93" s="9"/>
      <c r="B93" s="10"/>
      <c r="C93" s="40"/>
      <c r="D93" s="41"/>
      <c r="E93" s="41"/>
      <c r="F93" s="43"/>
    </row>
    <row r="94" ht="13.2" customHeight="1" spans="1:6">
      <c r="A94" s="9"/>
      <c r="B94" s="10"/>
      <c r="C94" s="40"/>
      <c r="D94" s="41"/>
      <c r="E94" s="41"/>
      <c r="F94" s="43"/>
    </row>
    <row r="95" ht="13.2" customHeight="1" spans="1:6">
      <c r="A95" s="9"/>
      <c r="B95" s="10"/>
      <c r="C95" s="40"/>
      <c r="D95" s="41"/>
      <c r="E95" s="41"/>
      <c r="F95" s="43"/>
    </row>
    <row r="96" ht="13.2" customHeight="1" spans="1:6">
      <c r="A96" s="9"/>
      <c r="B96" s="10"/>
      <c r="C96" s="40"/>
      <c r="D96" s="41"/>
      <c r="E96" s="41"/>
      <c r="F96" s="43"/>
    </row>
    <row r="97" ht="13.2" customHeight="1" spans="1:6">
      <c r="A97" s="9"/>
      <c r="B97" s="10"/>
      <c r="C97" s="40"/>
      <c r="D97" s="41"/>
      <c r="E97" s="41"/>
      <c r="F97" s="43"/>
    </row>
    <row r="98" ht="13.2" customHeight="1" spans="1:6">
      <c r="A98" s="9"/>
      <c r="B98" s="10"/>
      <c r="C98" s="40"/>
      <c r="D98" s="41"/>
      <c r="E98" s="41"/>
      <c r="F98" s="43"/>
    </row>
    <row r="99" ht="13.2" customHeight="1" spans="1:6">
      <c r="A99" s="9"/>
      <c r="B99" s="10"/>
      <c r="C99" s="40"/>
      <c r="D99" s="41"/>
      <c r="E99" s="41"/>
      <c r="F99" s="43"/>
    </row>
    <row r="100" ht="13.2" customHeight="1" spans="1:6">
      <c r="A100" s="9"/>
      <c r="B100" s="10"/>
      <c r="C100" s="40"/>
      <c r="D100" s="41"/>
      <c r="E100" s="41"/>
      <c r="F100" s="43"/>
    </row>
    <row r="101" ht="13.2" customHeight="1" spans="1:6">
      <c r="A101" s="9"/>
      <c r="B101" s="10"/>
      <c r="C101" s="40"/>
      <c r="D101" s="41"/>
      <c r="E101" s="41"/>
      <c r="F101" s="43"/>
    </row>
    <row r="102" ht="13.2" customHeight="1" spans="1:6">
      <c r="A102" s="9"/>
      <c r="B102" s="10"/>
      <c r="C102" s="40"/>
      <c r="D102" s="41"/>
      <c r="E102" s="41"/>
      <c r="F102" s="43"/>
    </row>
    <row r="103" ht="13.2" customHeight="1" spans="1:6">
      <c r="A103" s="9"/>
      <c r="B103" s="10"/>
      <c r="C103" s="40"/>
      <c r="D103" s="41"/>
      <c r="E103" s="41"/>
      <c r="F103" s="43"/>
    </row>
    <row r="104" ht="13.2" customHeight="1" spans="1:6">
      <c r="A104" s="9"/>
      <c r="B104" s="10"/>
      <c r="C104" s="40"/>
      <c r="D104" s="41"/>
      <c r="E104" s="41"/>
      <c r="F104" s="43"/>
    </row>
    <row r="105" ht="13.2" customHeight="1" spans="1:6">
      <c r="A105" s="9"/>
      <c r="B105" s="10"/>
      <c r="C105" s="40"/>
      <c r="D105" s="41"/>
      <c r="E105" s="41"/>
      <c r="F105" s="43"/>
    </row>
    <row r="106" ht="13.2" customHeight="1" spans="1:6">
      <c r="A106" s="9"/>
      <c r="B106" s="10"/>
      <c r="C106" s="40"/>
      <c r="D106" s="41"/>
      <c r="E106" s="41"/>
      <c r="F106" s="43"/>
    </row>
    <row r="107" ht="27.85" customHeight="1" spans="1:6">
      <c r="A107" s="17"/>
      <c r="B107" s="18" t="s">
        <v>154</v>
      </c>
      <c r="C107" s="44">
        <f>SUM(F62:F80)</f>
        <v>0</v>
      </c>
      <c r="D107" s="44"/>
      <c r="E107" s="44"/>
      <c r="F107" s="44"/>
    </row>
    <row r="108" ht="16.1" customHeight="1" spans="1:6">
      <c r="A108" s="2"/>
      <c r="B108" s="2"/>
      <c r="C108" s="34"/>
      <c r="D108" s="34"/>
      <c r="E108" s="34"/>
      <c r="F108" s="34"/>
    </row>
    <row r="109" ht="16.85" customHeight="1" spans="1:6">
      <c r="A109" s="2"/>
      <c r="B109" s="2"/>
      <c r="C109" s="35"/>
      <c r="D109" s="35"/>
      <c r="E109" s="35"/>
      <c r="F109" s="35"/>
    </row>
    <row r="110" ht="32.95" customHeight="1" spans="1:6">
      <c r="A110" s="1" t="s">
        <v>56</v>
      </c>
      <c r="B110" s="1"/>
      <c r="C110" s="33"/>
      <c r="D110" s="33"/>
      <c r="E110" s="33"/>
      <c r="F110" s="33"/>
    </row>
    <row r="111" ht="13.9" customHeight="1" spans="1:6">
      <c r="A111" s="2" t="s">
        <v>415</v>
      </c>
      <c r="B111" s="2"/>
      <c r="C111" s="34" t="s">
        <v>58</v>
      </c>
      <c r="D111" s="34"/>
      <c r="E111" s="34"/>
      <c r="F111" s="34"/>
    </row>
    <row r="112" ht="13.9" customHeight="1" spans="1:6">
      <c r="A112" s="2" t="s">
        <v>416</v>
      </c>
      <c r="B112" s="2"/>
      <c r="C112" s="35"/>
      <c r="D112" s="36" t="s">
        <v>155</v>
      </c>
      <c r="E112" s="36" t="s">
        <v>60</v>
      </c>
      <c r="F112" s="34" t="s">
        <v>61</v>
      </c>
    </row>
    <row r="113" ht="27.85" customHeight="1" spans="1:6">
      <c r="A113" s="5" t="s">
        <v>156</v>
      </c>
      <c r="B113" s="5"/>
      <c r="C113" s="37"/>
      <c r="D113" s="37"/>
      <c r="E113" s="37"/>
      <c r="F113" s="37"/>
    </row>
    <row r="114" ht="13.9" customHeight="1" spans="1:6">
      <c r="A114" s="6" t="s">
        <v>63</v>
      </c>
      <c r="B114" s="7" t="s">
        <v>64</v>
      </c>
      <c r="C114" s="38" t="s">
        <v>65</v>
      </c>
      <c r="D114" s="38" t="s">
        <v>66</v>
      </c>
      <c r="E114" s="38" t="s">
        <v>67</v>
      </c>
      <c r="F114" s="39" t="s">
        <v>68</v>
      </c>
    </row>
    <row r="115" ht="13.2" customHeight="1" spans="1:6">
      <c r="A115" s="9" t="s">
        <v>157</v>
      </c>
      <c r="B115" s="10" t="s">
        <v>158</v>
      </c>
      <c r="C115" s="40"/>
      <c r="D115" s="41"/>
      <c r="E115" s="41"/>
      <c r="F115" s="43"/>
    </row>
    <row r="116" ht="13.2" customHeight="1" spans="1:6">
      <c r="A116" s="9" t="s">
        <v>159</v>
      </c>
      <c r="B116" s="10" t="s">
        <v>158</v>
      </c>
      <c r="C116" s="40"/>
      <c r="D116" s="41"/>
      <c r="E116" s="41"/>
      <c r="F116" s="43"/>
    </row>
    <row r="117" ht="13.2" customHeight="1" spans="1:6">
      <c r="A117" s="9" t="s">
        <v>160</v>
      </c>
      <c r="B117" s="10" t="s">
        <v>161</v>
      </c>
      <c r="C117" s="40"/>
      <c r="D117" s="41"/>
      <c r="E117" s="41"/>
      <c r="F117" s="43"/>
    </row>
    <row r="118" ht="13.2" customHeight="1" spans="1:6">
      <c r="A118" s="9" t="s">
        <v>162</v>
      </c>
      <c r="B118" s="10" t="s">
        <v>163</v>
      </c>
      <c r="C118" s="40" t="s">
        <v>111</v>
      </c>
      <c r="D118" s="41" t="s">
        <v>448</v>
      </c>
      <c r="E118" s="42"/>
      <c r="F118" s="43">
        <f t="shared" ref="F118:F123" si="5">ROUND(D118*E118,0)</f>
        <v>0</v>
      </c>
    </row>
    <row r="119" ht="13.2" customHeight="1" spans="1:6">
      <c r="A119" s="9" t="s">
        <v>165</v>
      </c>
      <c r="B119" s="10" t="s">
        <v>166</v>
      </c>
      <c r="C119" s="40"/>
      <c r="D119" s="41"/>
      <c r="E119" s="42"/>
      <c r="F119" s="43"/>
    </row>
    <row r="120" ht="13.2" customHeight="1" spans="1:6">
      <c r="A120" s="9" t="s">
        <v>167</v>
      </c>
      <c r="B120" s="10" t="s">
        <v>168</v>
      </c>
      <c r="C120" s="40" t="s">
        <v>111</v>
      </c>
      <c r="D120" s="41" t="s">
        <v>449</v>
      </c>
      <c r="E120" s="42"/>
      <c r="F120" s="43">
        <f t="shared" si="5"/>
        <v>0</v>
      </c>
    </row>
    <row r="121" ht="13.2" customHeight="1" spans="1:6">
      <c r="A121" s="9" t="s">
        <v>170</v>
      </c>
      <c r="B121" s="10" t="s">
        <v>171</v>
      </c>
      <c r="C121" s="40" t="s">
        <v>121</v>
      </c>
      <c r="D121" s="41" t="s">
        <v>450</v>
      </c>
      <c r="E121" s="42"/>
      <c r="F121" s="43">
        <f t="shared" si="5"/>
        <v>0</v>
      </c>
    </row>
    <row r="122" ht="13.2" customHeight="1" spans="1:6">
      <c r="A122" s="9" t="s">
        <v>181</v>
      </c>
      <c r="B122" s="10" t="s">
        <v>182</v>
      </c>
      <c r="C122" s="40" t="s">
        <v>179</v>
      </c>
      <c r="D122" s="41" t="s">
        <v>451</v>
      </c>
      <c r="E122" s="42"/>
      <c r="F122" s="43">
        <f t="shared" si="5"/>
        <v>0</v>
      </c>
    </row>
    <row r="123" ht="13.2" customHeight="1" spans="1:6">
      <c r="A123" s="9" t="s">
        <v>188</v>
      </c>
      <c r="B123" s="10" t="s">
        <v>189</v>
      </c>
      <c r="C123" s="40" t="s">
        <v>186</v>
      </c>
      <c r="D123" s="41" t="s">
        <v>452</v>
      </c>
      <c r="E123" s="42"/>
      <c r="F123" s="43">
        <f t="shared" si="5"/>
        <v>0</v>
      </c>
    </row>
    <row r="124" ht="13.2" customHeight="1" spans="1:6">
      <c r="A124" s="9"/>
      <c r="B124" s="10"/>
      <c r="C124" s="40"/>
      <c r="D124" s="41"/>
      <c r="E124" s="41"/>
      <c r="F124" s="43"/>
    </row>
    <row r="125" ht="13.2" customHeight="1" spans="1:6">
      <c r="A125" s="9"/>
      <c r="B125" s="10"/>
      <c r="C125" s="40"/>
      <c r="D125" s="41"/>
      <c r="E125" s="41"/>
      <c r="F125" s="43"/>
    </row>
    <row r="126" ht="13.2" customHeight="1" spans="1:6">
      <c r="A126" s="9"/>
      <c r="B126" s="10"/>
      <c r="C126" s="40"/>
      <c r="D126" s="41"/>
      <c r="E126" s="41"/>
      <c r="F126" s="43"/>
    </row>
    <row r="127" ht="13.2" customHeight="1" spans="1:6">
      <c r="A127" s="9"/>
      <c r="B127" s="10"/>
      <c r="C127" s="40"/>
      <c r="D127" s="41"/>
      <c r="E127" s="41"/>
      <c r="F127" s="43"/>
    </row>
    <row r="128" ht="13.2" customHeight="1" spans="1:6">
      <c r="A128" s="9"/>
      <c r="B128" s="10"/>
      <c r="C128" s="40"/>
      <c r="D128" s="41"/>
      <c r="E128" s="41"/>
      <c r="F128" s="43"/>
    </row>
    <row r="129" ht="13.2" customHeight="1" spans="1:6">
      <c r="A129" s="9"/>
      <c r="B129" s="10"/>
      <c r="C129" s="40"/>
      <c r="D129" s="41"/>
      <c r="E129" s="41"/>
      <c r="F129" s="43"/>
    </row>
    <row r="130" ht="13.2" customHeight="1" spans="1:6">
      <c r="A130" s="9"/>
      <c r="B130" s="10"/>
      <c r="C130" s="40"/>
      <c r="D130" s="41"/>
      <c r="E130" s="41"/>
      <c r="F130" s="43"/>
    </row>
    <row r="131" ht="13.2" customHeight="1" spans="1:6">
      <c r="A131" s="9"/>
      <c r="B131" s="10"/>
      <c r="C131" s="40"/>
      <c r="D131" s="41"/>
      <c r="E131" s="41"/>
      <c r="F131" s="43"/>
    </row>
    <row r="132" ht="13.2" customHeight="1" spans="1:6">
      <c r="A132" s="9"/>
      <c r="B132" s="10"/>
      <c r="C132" s="40"/>
      <c r="D132" s="41"/>
      <c r="E132" s="41"/>
      <c r="F132" s="43"/>
    </row>
    <row r="133" ht="13.2" customHeight="1" spans="1:6">
      <c r="A133" s="9"/>
      <c r="B133" s="10"/>
      <c r="C133" s="40"/>
      <c r="D133" s="41"/>
      <c r="E133" s="41"/>
      <c r="F133" s="43"/>
    </row>
    <row r="134" ht="13.2" customHeight="1" spans="1:6">
      <c r="A134" s="9"/>
      <c r="B134" s="10"/>
      <c r="C134" s="40"/>
      <c r="D134" s="41"/>
      <c r="E134" s="41"/>
      <c r="F134" s="43"/>
    </row>
    <row r="135" ht="13.2" customHeight="1" spans="1:6">
      <c r="A135" s="9"/>
      <c r="B135" s="10"/>
      <c r="C135" s="40"/>
      <c r="D135" s="41"/>
      <c r="E135" s="41"/>
      <c r="F135" s="43"/>
    </row>
    <row r="136" ht="13.2" customHeight="1" spans="1:6">
      <c r="A136" s="9"/>
      <c r="B136" s="10"/>
      <c r="C136" s="40"/>
      <c r="D136" s="41"/>
      <c r="E136" s="41"/>
      <c r="F136" s="43"/>
    </row>
    <row r="137" ht="13.2" customHeight="1" spans="1:6">
      <c r="A137" s="9"/>
      <c r="B137" s="10"/>
      <c r="C137" s="40"/>
      <c r="D137" s="41"/>
      <c r="E137" s="41"/>
      <c r="F137" s="43"/>
    </row>
    <row r="138" ht="13.2" customHeight="1" spans="1:6">
      <c r="A138" s="9"/>
      <c r="B138" s="10"/>
      <c r="C138" s="40"/>
      <c r="D138" s="41"/>
      <c r="E138" s="41"/>
      <c r="F138" s="43"/>
    </row>
    <row r="139" ht="13.2" customHeight="1" spans="1:6">
      <c r="A139" s="9"/>
      <c r="B139" s="10"/>
      <c r="C139" s="40"/>
      <c r="D139" s="41"/>
      <c r="E139" s="41"/>
      <c r="F139" s="43"/>
    </row>
    <row r="140" ht="13.2" customHeight="1" spans="1:6">
      <c r="A140" s="9"/>
      <c r="B140" s="10"/>
      <c r="C140" s="40"/>
      <c r="D140" s="41"/>
      <c r="E140" s="41"/>
      <c r="F140" s="43"/>
    </row>
    <row r="141" ht="13.2" customHeight="1" spans="1:6">
      <c r="A141" s="9"/>
      <c r="B141" s="10"/>
      <c r="C141" s="40"/>
      <c r="D141" s="41"/>
      <c r="E141" s="41"/>
      <c r="F141" s="43"/>
    </row>
    <row r="142" ht="13.2" customHeight="1" spans="1:6">
      <c r="A142" s="9"/>
      <c r="B142" s="10"/>
      <c r="C142" s="40"/>
      <c r="D142" s="41"/>
      <c r="E142" s="41"/>
      <c r="F142" s="43"/>
    </row>
    <row r="143" ht="13.2" customHeight="1" spans="1:6">
      <c r="A143" s="9"/>
      <c r="B143" s="10"/>
      <c r="C143" s="40"/>
      <c r="D143" s="41"/>
      <c r="E143" s="41"/>
      <c r="F143" s="43"/>
    </row>
    <row r="144" ht="13.2" customHeight="1" spans="1:6">
      <c r="A144" s="9"/>
      <c r="B144" s="10"/>
      <c r="C144" s="40"/>
      <c r="D144" s="41"/>
      <c r="E144" s="41"/>
      <c r="F144" s="43"/>
    </row>
    <row r="145" ht="13.2" customHeight="1" spans="1:6">
      <c r="A145" s="9"/>
      <c r="B145" s="10"/>
      <c r="C145" s="40"/>
      <c r="D145" s="41"/>
      <c r="E145" s="41"/>
      <c r="F145" s="43"/>
    </row>
    <row r="146" ht="13.2" customHeight="1" spans="1:6">
      <c r="A146" s="9"/>
      <c r="B146" s="10"/>
      <c r="C146" s="40"/>
      <c r="D146" s="41"/>
      <c r="E146" s="41"/>
      <c r="F146" s="43"/>
    </row>
    <row r="147" ht="13.2" customHeight="1" spans="1:6">
      <c r="A147" s="9"/>
      <c r="B147" s="10"/>
      <c r="C147" s="40"/>
      <c r="D147" s="41"/>
      <c r="E147" s="41"/>
      <c r="F147" s="43"/>
    </row>
    <row r="148" ht="13.2" customHeight="1" spans="1:6">
      <c r="A148" s="9"/>
      <c r="B148" s="10"/>
      <c r="C148" s="40"/>
      <c r="D148" s="41"/>
      <c r="E148" s="41"/>
      <c r="F148" s="43"/>
    </row>
    <row r="149" ht="13.2" customHeight="1" spans="1:6">
      <c r="A149" s="9"/>
      <c r="B149" s="10"/>
      <c r="C149" s="40"/>
      <c r="D149" s="41"/>
      <c r="E149" s="41"/>
      <c r="F149" s="43"/>
    </row>
    <row r="150" ht="13.2" customHeight="1" spans="1:6">
      <c r="A150" s="9"/>
      <c r="B150" s="10"/>
      <c r="C150" s="40"/>
      <c r="D150" s="41"/>
      <c r="E150" s="41"/>
      <c r="F150" s="43"/>
    </row>
    <row r="151" ht="13.2" customHeight="1" spans="1:6">
      <c r="A151" s="9"/>
      <c r="B151" s="10"/>
      <c r="C151" s="40"/>
      <c r="D151" s="41"/>
      <c r="E151" s="41"/>
      <c r="F151" s="43"/>
    </row>
    <row r="152" ht="13.2" customHeight="1" spans="1:6">
      <c r="A152" s="9"/>
      <c r="B152" s="10"/>
      <c r="C152" s="40"/>
      <c r="D152" s="41"/>
      <c r="E152" s="41"/>
      <c r="F152" s="43"/>
    </row>
    <row r="153" ht="13.2" customHeight="1" spans="1:6">
      <c r="A153" s="9"/>
      <c r="B153" s="10"/>
      <c r="C153" s="40"/>
      <c r="D153" s="41"/>
      <c r="E153" s="41"/>
      <c r="F153" s="43"/>
    </row>
    <row r="154" ht="13.2" customHeight="1" spans="1:6">
      <c r="A154" s="9"/>
      <c r="B154" s="10"/>
      <c r="C154" s="40"/>
      <c r="D154" s="41"/>
      <c r="E154" s="41"/>
      <c r="F154" s="43"/>
    </row>
    <row r="155" ht="13.2" customHeight="1" spans="1:6">
      <c r="A155" s="9"/>
      <c r="B155" s="10"/>
      <c r="C155" s="40"/>
      <c r="D155" s="41"/>
      <c r="E155" s="41"/>
      <c r="F155" s="43"/>
    </row>
    <row r="156" ht="13.2" customHeight="1" spans="1:6">
      <c r="A156" s="9"/>
      <c r="B156" s="10"/>
      <c r="C156" s="40"/>
      <c r="D156" s="41"/>
      <c r="E156" s="41"/>
      <c r="F156" s="43"/>
    </row>
    <row r="157" ht="13.2" customHeight="1" spans="1:6">
      <c r="A157" s="9"/>
      <c r="B157" s="10"/>
      <c r="C157" s="40"/>
      <c r="D157" s="41"/>
      <c r="E157" s="41"/>
      <c r="F157" s="43"/>
    </row>
    <row r="158" ht="13.2" customHeight="1" spans="1:6">
      <c r="A158" s="9"/>
      <c r="B158" s="10"/>
      <c r="C158" s="40"/>
      <c r="D158" s="41"/>
      <c r="E158" s="41"/>
      <c r="F158" s="43"/>
    </row>
    <row r="159" ht="13.2" customHeight="1" spans="1:6">
      <c r="A159" s="9"/>
      <c r="B159" s="10"/>
      <c r="C159" s="40"/>
      <c r="D159" s="41"/>
      <c r="E159" s="41"/>
      <c r="F159" s="43"/>
    </row>
    <row r="160" ht="13.2" customHeight="1" spans="1:6">
      <c r="A160" s="9"/>
      <c r="B160" s="10"/>
      <c r="C160" s="40"/>
      <c r="D160" s="41"/>
      <c r="E160" s="41"/>
      <c r="F160" s="43"/>
    </row>
    <row r="161" ht="27.85" customHeight="1" spans="1:6">
      <c r="A161" s="17"/>
      <c r="B161" s="18" t="s">
        <v>191</v>
      </c>
      <c r="C161" s="44">
        <f>SUM(F118:F123)</f>
        <v>0</v>
      </c>
      <c r="D161" s="44"/>
      <c r="E161" s="44"/>
      <c r="F161" s="44"/>
    </row>
    <row r="162" ht="16.1" customHeight="1" spans="1:6">
      <c r="A162" s="2"/>
      <c r="B162" s="2"/>
      <c r="C162" s="34"/>
      <c r="D162" s="34"/>
      <c r="E162" s="34"/>
      <c r="F162" s="34"/>
    </row>
    <row r="163" ht="16.85" customHeight="1" spans="1:6">
      <c r="A163" s="2"/>
      <c r="B163" s="2"/>
      <c r="C163" s="35"/>
      <c r="D163" s="35"/>
      <c r="E163" s="35"/>
      <c r="F163" s="35"/>
    </row>
    <row r="164" ht="32.95" customHeight="1" spans="1:6">
      <c r="A164" s="1" t="s">
        <v>56</v>
      </c>
      <c r="B164" s="1"/>
      <c r="C164" s="33"/>
      <c r="D164" s="33"/>
      <c r="E164" s="33"/>
      <c r="F164" s="33"/>
    </row>
    <row r="165" ht="13.9" customHeight="1" spans="1:6">
      <c r="A165" s="2" t="s">
        <v>415</v>
      </c>
      <c r="B165" s="2"/>
      <c r="C165" s="34" t="s">
        <v>58</v>
      </c>
      <c r="D165" s="34"/>
      <c r="E165" s="34"/>
      <c r="F165" s="34"/>
    </row>
    <row r="166" ht="13.9" customHeight="1" spans="1:6">
      <c r="A166" s="2" t="s">
        <v>416</v>
      </c>
      <c r="B166" s="2"/>
      <c r="C166" s="35"/>
      <c r="D166" s="36" t="s">
        <v>192</v>
      </c>
      <c r="E166" s="36" t="s">
        <v>60</v>
      </c>
      <c r="F166" s="34" t="s">
        <v>61</v>
      </c>
    </row>
    <row r="167" ht="27.85" customHeight="1" spans="1:6">
      <c r="A167" s="5" t="s">
        <v>193</v>
      </c>
      <c r="B167" s="5"/>
      <c r="C167" s="37"/>
      <c r="D167" s="37"/>
      <c r="E167" s="37"/>
      <c r="F167" s="37"/>
    </row>
    <row r="168" ht="13.9" customHeight="1" spans="1:6">
      <c r="A168" s="6" t="s">
        <v>63</v>
      </c>
      <c r="B168" s="7" t="s">
        <v>64</v>
      </c>
      <c r="C168" s="38" t="s">
        <v>65</v>
      </c>
      <c r="D168" s="38" t="s">
        <v>66</v>
      </c>
      <c r="E168" s="38" t="s">
        <v>67</v>
      </c>
      <c r="F168" s="39" t="s">
        <v>68</v>
      </c>
    </row>
    <row r="169" ht="13.2" customHeight="1" spans="1:6">
      <c r="A169" s="9" t="s">
        <v>194</v>
      </c>
      <c r="B169" s="10" t="s">
        <v>195</v>
      </c>
      <c r="C169" s="40"/>
      <c r="D169" s="41"/>
      <c r="E169" s="41"/>
      <c r="F169" s="43"/>
    </row>
    <row r="170" ht="13.2" customHeight="1" spans="1:6">
      <c r="A170" s="9" t="s">
        <v>196</v>
      </c>
      <c r="B170" s="10" t="s">
        <v>197</v>
      </c>
      <c r="C170" s="40" t="s">
        <v>198</v>
      </c>
      <c r="D170" s="41" t="s">
        <v>453</v>
      </c>
      <c r="E170" s="42"/>
      <c r="F170" s="43">
        <f t="shared" ref="F170:F175" si="6">ROUND(D170*E170,0)</f>
        <v>0</v>
      </c>
    </row>
    <row r="171" ht="13.2" customHeight="1" spans="1:6">
      <c r="A171" s="9" t="s">
        <v>200</v>
      </c>
      <c r="B171" s="10" t="s">
        <v>201</v>
      </c>
      <c r="C171" s="40"/>
      <c r="D171" s="41"/>
      <c r="E171" s="42"/>
      <c r="F171" s="43"/>
    </row>
    <row r="172" ht="13.2" customHeight="1" spans="1:6">
      <c r="A172" s="9" t="s">
        <v>202</v>
      </c>
      <c r="B172" s="10" t="s">
        <v>203</v>
      </c>
      <c r="C172" s="40"/>
      <c r="D172" s="41"/>
      <c r="E172" s="42"/>
      <c r="F172" s="43"/>
    </row>
    <row r="173" ht="13.2" customHeight="1" spans="1:6">
      <c r="A173" s="9" t="s">
        <v>204</v>
      </c>
      <c r="B173" s="10" t="s">
        <v>205</v>
      </c>
      <c r="C173" s="40"/>
      <c r="D173" s="41"/>
      <c r="E173" s="42"/>
      <c r="F173" s="43"/>
    </row>
    <row r="174" ht="13.2" customHeight="1" spans="1:6">
      <c r="A174" s="9" t="s">
        <v>206</v>
      </c>
      <c r="B174" s="10" t="s">
        <v>207</v>
      </c>
      <c r="C174" s="40" t="s">
        <v>121</v>
      </c>
      <c r="D174" s="41" t="s">
        <v>454</v>
      </c>
      <c r="E174" s="42"/>
      <c r="F174" s="43">
        <f t="shared" si="6"/>
        <v>0</v>
      </c>
    </row>
    <row r="175" ht="13.2" customHeight="1" spans="1:6">
      <c r="A175" s="9" t="s">
        <v>209</v>
      </c>
      <c r="B175" s="10" t="s">
        <v>210</v>
      </c>
      <c r="C175" s="40" t="s">
        <v>121</v>
      </c>
      <c r="D175" s="41" t="s">
        <v>455</v>
      </c>
      <c r="E175" s="42"/>
      <c r="F175" s="43">
        <f t="shared" si="6"/>
        <v>0</v>
      </c>
    </row>
    <row r="176" ht="13.2" customHeight="1" spans="1:6">
      <c r="A176" s="9" t="s">
        <v>212</v>
      </c>
      <c r="B176" s="10" t="s">
        <v>213</v>
      </c>
      <c r="C176" s="40"/>
      <c r="D176" s="41"/>
      <c r="E176" s="42"/>
      <c r="F176" s="43"/>
    </row>
    <row r="177" ht="13.2" customHeight="1" spans="1:6">
      <c r="A177" s="9" t="s">
        <v>214</v>
      </c>
      <c r="B177" s="10" t="s">
        <v>215</v>
      </c>
      <c r="C177" s="40" t="s">
        <v>121</v>
      </c>
      <c r="D177" s="41" t="s">
        <v>456</v>
      </c>
      <c r="E177" s="42"/>
      <c r="F177" s="43">
        <f t="shared" ref="F177:F182" si="7">ROUND(D177*E177,0)</f>
        <v>0</v>
      </c>
    </row>
    <row r="178" ht="13.2" customHeight="1" spans="1:6">
      <c r="A178" s="9" t="s">
        <v>217</v>
      </c>
      <c r="B178" s="10" t="s">
        <v>218</v>
      </c>
      <c r="C178" s="40"/>
      <c r="D178" s="41"/>
      <c r="E178" s="42"/>
      <c r="F178" s="43"/>
    </row>
    <row r="179" ht="13.2" customHeight="1" spans="1:6">
      <c r="A179" s="9" t="s">
        <v>219</v>
      </c>
      <c r="B179" s="10" t="s">
        <v>220</v>
      </c>
      <c r="C179" s="40" t="s">
        <v>121</v>
      </c>
      <c r="D179" s="41" t="s">
        <v>457</v>
      </c>
      <c r="E179" s="42"/>
      <c r="F179" s="43">
        <f t="shared" si="7"/>
        <v>0</v>
      </c>
    </row>
    <row r="180" ht="13.2" customHeight="1" spans="1:6">
      <c r="A180" s="9" t="s">
        <v>225</v>
      </c>
      <c r="B180" s="10" t="s">
        <v>226</v>
      </c>
      <c r="C180" s="40"/>
      <c r="D180" s="41"/>
      <c r="E180" s="42"/>
      <c r="F180" s="43"/>
    </row>
    <row r="181" ht="13.2" customHeight="1" spans="1:6">
      <c r="A181" s="9" t="s">
        <v>227</v>
      </c>
      <c r="B181" s="10" t="s">
        <v>228</v>
      </c>
      <c r="C181" s="40"/>
      <c r="D181" s="41"/>
      <c r="E181" s="42"/>
      <c r="F181" s="43"/>
    </row>
    <row r="182" ht="13.2" customHeight="1" spans="1:6">
      <c r="A182" s="9" t="s">
        <v>232</v>
      </c>
      <c r="B182" s="10" t="s">
        <v>220</v>
      </c>
      <c r="C182" s="40" t="s">
        <v>121</v>
      </c>
      <c r="D182" s="41" t="s">
        <v>458</v>
      </c>
      <c r="E182" s="42"/>
      <c r="F182" s="43">
        <f t="shared" si="7"/>
        <v>0</v>
      </c>
    </row>
    <row r="183" ht="13.2" customHeight="1" spans="1:6">
      <c r="A183" s="9" t="s">
        <v>234</v>
      </c>
      <c r="B183" s="10" t="s">
        <v>235</v>
      </c>
      <c r="C183" s="40"/>
      <c r="D183" s="41"/>
      <c r="E183" s="42"/>
      <c r="F183" s="43"/>
    </row>
    <row r="184" ht="13.2" customHeight="1" spans="1:6">
      <c r="A184" s="9" t="s">
        <v>236</v>
      </c>
      <c r="B184" s="10" t="s">
        <v>237</v>
      </c>
      <c r="C184" s="40"/>
      <c r="D184" s="41"/>
      <c r="E184" s="42"/>
      <c r="F184" s="43"/>
    </row>
    <row r="185" ht="13.2" customHeight="1" spans="1:6">
      <c r="A185" s="9" t="s">
        <v>240</v>
      </c>
      <c r="B185" s="10" t="s">
        <v>220</v>
      </c>
      <c r="C185" s="40" t="s">
        <v>121</v>
      </c>
      <c r="D185" s="41" t="s">
        <v>459</v>
      </c>
      <c r="E185" s="42"/>
      <c r="F185" s="43">
        <f t="shared" ref="F185:F190" si="8">ROUND(D185*E185,0)</f>
        <v>0</v>
      </c>
    </row>
    <row r="186" ht="13.2" customHeight="1" spans="1:6">
      <c r="A186" s="9" t="s">
        <v>368</v>
      </c>
      <c r="B186" s="10" t="s">
        <v>223</v>
      </c>
      <c r="C186" s="40" t="s">
        <v>121</v>
      </c>
      <c r="D186" s="41" t="s">
        <v>460</v>
      </c>
      <c r="E186" s="42"/>
      <c r="F186" s="43">
        <f t="shared" si="8"/>
        <v>0</v>
      </c>
    </row>
    <row r="187" ht="13.2" customHeight="1" spans="1:6">
      <c r="A187" s="9" t="s">
        <v>242</v>
      </c>
      <c r="B187" s="10" t="s">
        <v>243</v>
      </c>
      <c r="C187" s="40"/>
      <c r="D187" s="41"/>
      <c r="E187" s="42"/>
      <c r="F187" s="43"/>
    </row>
    <row r="188" ht="13.2" customHeight="1" spans="1:6">
      <c r="A188" s="9" t="s">
        <v>244</v>
      </c>
      <c r="B188" s="10" t="s">
        <v>245</v>
      </c>
      <c r="C188" s="40"/>
      <c r="D188" s="41"/>
      <c r="E188" s="42"/>
      <c r="F188" s="43"/>
    </row>
    <row r="189" ht="13.2" customHeight="1" spans="1:6">
      <c r="A189" s="9" t="s">
        <v>246</v>
      </c>
      <c r="B189" s="10" t="s">
        <v>230</v>
      </c>
      <c r="C189" s="40" t="s">
        <v>121</v>
      </c>
      <c r="D189" s="41" t="s">
        <v>461</v>
      </c>
      <c r="E189" s="42"/>
      <c r="F189" s="43">
        <f t="shared" si="8"/>
        <v>0</v>
      </c>
    </row>
    <row r="190" ht="13.2" customHeight="1" spans="1:6">
      <c r="A190" s="9" t="s">
        <v>462</v>
      </c>
      <c r="B190" s="10" t="s">
        <v>220</v>
      </c>
      <c r="C190" s="40" t="s">
        <v>121</v>
      </c>
      <c r="D190" s="41" t="s">
        <v>463</v>
      </c>
      <c r="E190" s="42"/>
      <c r="F190" s="43">
        <f t="shared" si="8"/>
        <v>0</v>
      </c>
    </row>
    <row r="191" ht="13.2" customHeight="1" spans="1:6">
      <c r="A191" s="9" t="s">
        <v>248</v>
      </c>
      <c r="B191" s="10" t="s">
        <v>249</v>
      </c>
      <c r="C191" s="40"/>
      <c r="D191" s="41"/>
      <c r="E191" s="42"/>
      <c r="F191" s="43"/>
    </row>
    <row r="192" ht="13.2" customHeight="1" spans="1:6">
      <c r="A192" s="9" t="s">
        <v>250</v>
      </c>
      <c r="B192" s="10" t="s">
        <v>251</v>
      </c>
      <c r="C192" s="40"/>
      <c r="D192" s="41"/>
      <c r="E192" s="42"/>
      <c r="F192" s="43"/>
    </row>
    <row r="193" ht="13.2" customHeight="1" spans="1:6">
      <c r="A193" s="9" t="s">
        <v>252</v>
      </c>
      <c r="B193" s="10" t="s">
        <v>253</v>
      </c>
      <c r="C193" s="40" t="s">
        <v>198</v>
      </c>
      <c r="D193" s="41" t="s">
        <v>464</v>
      </c>
      <c r="E193" s="42"/>
      <c r="F193" s="43">
        <f t="shared" ref="F193:F197" si="9">ROUND(D193*E193,0)</f>
        <v>0</v>
      </c>
    </row>
    <row r="194" ht="13.2" customHeight="1" spans="1:6">
      <c r="A194" s="9" t="s">
        <v>255</v>
      </c>
      <c r="B194" s="10" t="s">
        <v>223</v>
      </c>
      <c r="C194" s="40" t="s">
        <v>121</v>
      </c>
      <c r="D194" s="41" t="s">
        <v>465</v>
      </c>
      <c r="E194" s="42"/>
      <c r="F194" s="43">
        <f t="shared" si="9"/>
        <v>0</v>
      </c>
    </row>
    <row r="195" ht="13.2" customHeight="1" spans="1:6">
      <c r="A195" s="9" t="s">
        <v>257</v>
      </c>
      <c r="B195" s="10" t="s">
        <v>258</v>
      </c>
      <c r="C195" s="40"/>
      <c r="D195" s="41"/>
      <c r="E195" s="42"/>
      <c r="F195" s="43"/>
    </row>
    <row r="196" ht="13.2" customHeight="1" spans="1:6">
      <c r="A196" s="9" t="s">
        <v>259</v>
      </c>
      <c r="B196" s="10" t="s">
        <v>260</v>
      </c>
      <c r="C196" s="40"/>
      <c r="D196" s="41"/>
      <c r="E196" s="42"/>
      <c r="F196" s="43"/>
    </row>
    <row r="197" ht="13.2" customHeight="1" spans="1:6">
      <c r="A197" s="9" t="s">
        <v>261</v>
      </c>
      <c r="B197" s="10" t="s">
        <v>223</v>
      </c>
      <c r="C197" s="40" t="s">
        <v>121</v>
      </c>
      <c r="D197" s="41" t="s">
        <v>466</v>
      </c>
      <c r="E197" s="42"/>
      <c r="F197" s="43">
        <f t="shared" si="9"/>
        <v>0</v>
      </c>
    </row>
    <row r="198" ht="13.2" customHeight="1" spans="1:6">
      <c r="A198" s="9" t="s">
        <v>263</v>
      </c>
      <c r="B198" s="10" t="s">
        <v>264</v>
      </c>
      <c r="C198" s="40"/>
      <c r="D198" s="41"/>
      <c r="E198" s="42"/>
      <c r="F198" s="43"/>
    </row>
    <row r="199" ht="13.2" customHeight="1" spans="1:6">
      <c r="A199" s="9" t="s">
        <v>265</v>
      </c>
      <c r="B199" s="10" t="s">
        <v>266</v>
      </c>
      <c r="C199" s="40"/>
      <c r="D199" s="41"/>
      <c r="E199" s="42"/>
      <c r="F199" s="43"/>
    </row>
    <row r="200" ht="13.2" customHeight="1" spans="1:6">
      <c r="A200" s="9" t="s">
        <v>267</v>
      </c>
      <c r="B200" s="10" t="s">
        <v>268</v>
      </c>
      <c r="C200" s="40"/>
      <c r="D200" s="41"/>
      <c r="E200" s="42"/>
      <c r="F200" s="43"/>
    </row>
    <row r="201" ht="13.2" customHeight="1" spans="1:6">
      <c r="A201" s="9" t="s">
        <v>269</v>
      </c>
      <c r="B201" s="10" t="s">
        <v>253</v>
      </c>
      <c r="C201" s="40" t="s">
        <v>198</v>
      </c>
      <c r="D201" s="41" t="s">
        <v>467</v>
      </c>
      <c r="E201" s="42"/>
      <c r="F201" s="43">
        <f t="shared" ref="F201:F206" si="10">ROUND(D201*E201,0)</f>
        <v>0</v>
      </c>
    </row>
    <row r="202" ht="13.2" customHeight="1" spans="1:6">
      <c r="A202" s="9" t="s">
        <v>271</v>
      </c>
      <c r="B202" s="10" t="s">
        <v>207</v>
      </c>
      <c r="C202" s="40" t="s">
        <v>121</v>
      </c>
      <c r="D202" s="41" t="s">
        <v>468</v>
      </c>
      <c r="E202" s="42"/>
      <c r="F202" s="43">
        <f t="shared" si="10"/>
        <v>0</v>
      </c>
    </row>
    <row r="203" ht="13.2" customHeight="1" spans="1:6">
      <c r="A203" s="9" t="s">
        <v>273</v>
      </c>
      <c r="B203" s="10" t="s">
        <v>274</v>
      </c>
      <c r="C203" s="40"/>
      <c r="D203" s="41"/>
      <c r="E203" s="42"/>
      <c r="F203" s="43"/>
    </row>
    <row r="204" ht="13.2" customHeight="1" spans="1:6">
      <c r="A204" s="9" t="s">
        <v>275</v>
      </c>
      <c r="B204" s="10" t="s">
        <v>276</v>
      </c>
      <c r="C204" s="40"/>
      <c r="D204" s="41"/>
      <c r="E204" s="42"/>
      <c r="F204" s="43"/>
    </row>
    <row r="205" ht="13.2" customHeight="1" spans="1:6">
      <c r="A205" s="9" t="s">
        <v>277</v>
      </c>
      <c r="B205" s="10" t="s">
        <v>223</v>
      </c>
      <c r="C205" s="40" t="s">
        <v>121</v>
      </c>
      <c r="D205" s="41" t="s">
        <v>469</v>
      </c>
      <c r="E205" s="42"/>
      <c r="F205" s="43">
        <f t="shared" si="10"/>
        <v>0</v>
      </c>
    </row>
    <row r="206" ht="13.2" customHeight="1" spans="1:6">
      <c r="A206" s="9" t="s">
        <v>279</v>
      </c>
      <c r="B206" s="10" t="s">
        <v>280</v>
      </c>
      <c r="C206" s="40" t="s">
        <v>198</v>
      </c>
      <c r="D206" s="41" t="s">
        <v>470</v>
      </c>
      <c r="E206" s="42"/>
      <c r="F206" s="43">
        <f t="shared" si="10"/>
        <v>0</v>
      </c>
    </row>
    <row r="207" ht="13.2" customHeight="1" spans="1:6">
      <c r="A207" s="9"/>
      <c r="B207" s="10"/>
      <c r="C207" s="40"/>
      <c r="D207" s="41"/>
      <c r="E207" s="41"/>
      <c r="F207" s="43"/>
    </row>
    <row r="208" ht="13.2" customHeight="1" spans="1:6">
      <c r="A208" s="9"/>
      <c r="B208" s="10"/>
      <c r="C208" s="40"/>
      <c r="D208" s="41"/>
      <c r="E208" s="41"/>
      <c r="F208" s="43"/>
    </row>
    <row r="209" ht="13.2" customHeight="1" spans="1:6">
      <c r="A209" s="9"/>
      <c r="B209" s="10"/>
      <c r="C209" s="40"/>
      <c r="D209" s="41"/>
      <c r="E209" s="41"/>
      <c r="F209" s="43"/>
    </row>
    <row r="210" ht="13.2" customHeight="1" spans="1:6">
      <c r="A210" s="9"/>
      <c r="B210" s="10"/>
      <c r="C210" s="40"/>
      <c r="D210" s="41"/>
      <c r="E210" s="41"/>
      <c r="F210" s="43"/>
    </row>
    <row r="211" ht="13.2" customHeight="1" spans="1:6">
      <c r="A211" s="9"/>
      <c r="B211" s="10"/>
      <c r="C211" s="40"/>
      <c r="D211" s="41"/>
      <c r="E211" s="41"/>
      <c r="F211" s="43"/>
    </row>
    <row r="212" ht="13.2" customHeight="1" spans="1:6">
      <c r="A212" s="9"/>
      <c r="B212" s="10"/>
      <c r="C212" s="40"/>
      <c r="D212" s="41"/>
      <c r="E212" s="41"/>
      <c r="F212" s="43"/>
    </row>
    <row r="213" ht="13.2" customHeight="1" spans="1:6">
      <c r="A213" s="9"/>
      <c r="B213" s="10"/>
      <c r="C213" s="40"/>
      <c r="D213" s="41"/>
      <c r="E213" s="41"/>
      <c r="F213" s="43"/>
    </row>
    <row r="214" ht="13.2" customHeight="1" spans="1:6">
      <c r="A214" s="9"/>
      <c r="B214" s="10"/>
      <c r="C214" s="40"/>
      <c r="D214" s="41"/>
      <c r="E214" s="41"/>
      <c r="F214" s="43"/>
    </row>
    <row r="215" ht="27.85" customHeight="1" spans="1:6">
      <c r="A215" s="17"/>
      <c r="B215" s="18" t="s">
        <v>282</v>
      </c>
      <c r="C215" s="44">
        <f>SUM(F170:F206)</f>
        <v>0</v>
      </c>
      <c r="D215" s="44"/>
      <c r="E215" s="44"/>
      <c r="F215" s="44"/>
    </row>
    <row r="216" ht="16.1" customHeight="1" spans="1:6">
      <c r="A216" s="2"/>
      <c r="B216" s="2"/>
      <c r="C216" s="34"/>
      <c r="D216" s="34"/>
      <c r="E216" s="34"/>
      <c r="F216" s="34"/>
    </row>
    <row r="217" ht="16.85" customHeight="1" spans="1:6">
      <c r="A217" s="2"/>
      <c r="B217" s="2"/>
      <c r="C217" s="35"/>
      <c r="D217" s="35"/>
      <c r="E217" s="35"/>
      <c r="F217" s="35"/>
    </row>
    <row r="218" ht="32.95" customHeight="1" spans="1:6">
      <c r="A218" s="1" t="s">
        <v>56</v>
      </c>
      <c r="B218" s="1"/>
      <c r="C218" s="33"/>
      <c r="D218" s="33"/>
      <c r="E218" s="33"/>
      <c r="F218" s="33"/>
    </row>
    <row r="219" ht="13.9" customHeight="1" spans="1:6">
      <c r="A219" s="2" t="s">
        <v>415</v>
      </c>
      <c r="B219" s="2"/>
      <c r="C219" s="34" t="s">
        <v>58</v>
      </c>
      <c r="D219" s="34"/>
      <c r="E219" s="34"/>
      <c r="F219" s="34"/>
    </row>
    <row r="220" ht="13.9" customHeight="1" spans="1:6">
      <c r="A220" s="2" t="s">
        <v>416</v>
      </c>
      <c r="B220" s="2"/>
      <c r="C220" s="35"/>
      <c r="D220" s="36" t="s">
        <v>283</v>
      </c>
      <c r="E220" s="36" t="s">
        <v>60</v>
      </c>
      <c r="F220" s="34" t="s">
        <v>61</v>
      </c>
    </row>
    <row r="221" ht="27.85" customHeight="1" spans="1:6">
      <c r="A221" s="5" t="s">
        <v>284</v>
      </c>
      <c r="B221" s="5"/>
      <c r="C221" s="37"/>
      <c r="D221" s="37"/>
      <c r="E221" s="37"/>
      <c r="F221" s="37"/>
    </row>
    <row r="222" ht="13.9" customHeight="1" spans="1:6">
      <c r="A222" s="6" t="s">
        <v>63</v>
      </c>
      <c r="B222" s="7" t="s">
        <v>64</v>
      </c>
      <c r="C222" s="38" t="s">
        <v>65</v>
      </c>
      <c r="D222" s="38" t="s">
        <v>66</v>
      </c>
      <c r="E222" s="38" t="s">
        <v>67</v>
      </c>
      <c r="F222" s="39" t="s">
        <v>68</v>
      </c>
    </row>
    <row r="223" ht="13.2" customHeight="1" spans="1:6">
      <c r="A223" s="9" t="s">
        <v>386</v>
      </c>
      <c r="B223" s="10" t="s">
        <v>387</v>
      </c>
      <c r="C223" s="40"/>
      <c r="D223" s="41"/>
      <c r="E223" s="41"/>
      <c r="F223" s="43"/>
    </row>
    <row r="224" ht="13.2" customHeight="1" spans="1:6">
      <c r="A224" s="9" t="s">
        <v>388</v>
      </c>
      <c r="B224" s="10" t="s">
        <v>389</v>
      </c>
      <c r="C224" s="40"/>
      <c r="D224" s="41"/>
      <c r="E224" s="41"/>
      <c r="F224" s="43"/>
    </row>
    <row r="225" ht="13.2" customHeight="1" spans="1:6">
      <c r="A225" s="9" t="s">
        <v>390</v>
      </c>
      <c r="B225" s="10" t="s">
        <v>391</v>
      </c>
      <c r="C225" s="40" t="s">
        <v>179</v>
      </c>
      <c r="D225" s="41" t="s">
        <v>471</v>
      </c>
      <c r="E225" s="42"/>
      <c r="F225" s="43">
        <f t="shared" ref="F225:F228" si="11">ROUND(D225*E225,0)</f>
        <v>0</v>
      </c>
    </row>
    <row r="226" ht="13.2" customHeight="1" spans="1:6">
      <c r="A226" s="9" t="s">
        <v>393</v>
      </c>
      <c r="B226" s="10" t="s">
        <v>394</v>
      </c>
      <c r="C226" s="40"/>
      <c r="D226" s="41"/>
      <c r="E226" s="42"/>
      <c r="F226" s="43"/>
    </row>
    <row r="227" ht="13.2" customHeight="1" spans="1:6">
      <c r="A227" s="9" t="s">
        <v>395</v>
      </c>
      <c r="B227" s="10" t="s">
        <v>396</v>
      </c>
      <c r="C227" s="40" t="s">
        <v>97</v>
      </c>
      <c r="D227" s="41" t="s">
        <v>422</v>
      </c>
      <c r="E227" s="42"/>
      <c r="F227" s="43">
        <f t="shared" si="11"/>
        <v>0</v>
      </c>
    </row>
    <row r="228" ht="13.2" customHeight="1" spans="1:6">
      <c r="A228" s="9" t="s">
        <v>398</v>
      </c>
      <c r="B228" s="10" t="s">
        <v>399</v>
      </c>
      <c r="C228" s="40" t="s">
        <v>97</v>
      </c>
      <c r="D228" s="41" t="s">
        <v>422</v>
      </c>
      <c r="E228" s="42"/>
      <c r="F228" s="43">
        <f t="shared" si="11"/>
        <v>0</v>
      </c>
    </row>
    <row r="229" ht="13.2" customHeight="1" spans="1:6">
      <c r="A229" s="9" t="s">
        <v>285</v>
      </c>
      <c r="B229" s="10" t="s">
        <v>286</v>
      </c>
      <c r="C229" s="40"/>
      <c r="D229" s="41"/>
      <c r="E229" s="42"/>
      <c r="F229" s="43"/>
    </row>
    <row r="230" ht="13.2" customHeight="1" spans="1:6">
      <c r="A230" s="9" t="s">
        <v>287</v>
      </c>
      <c r="B230" s="10" t="s">
        <v>472</v>
      </c>
      <c r="C230" s="40" t="s">
        <v>89</v>
      </c>
      <c r="D230" s="41" t="s">
        <v>92</v>
      </c>
      <c r="E230" s="42"/>
      <c r="F230" s="43">
        <f t="shared" ref="F230:F233" si="12">ROUND(D230*E230,0)</f>
        <v>0</v>
      </c>
    </row>
    <row r="231" ht="13.2" customHeight="1" spans="1:6">
      <c r="A231" s="9" t="s">
        <v>289</v>
      </c>
      <c r="B231" s="10" t="s">
        <v>473</v>
      </c>
      <c r="C231" s="40" t="s">
        <v>89</v>
      </c>
      <c r="D231" s="41" t="s">
        <v>474</v>
      </c>
      <c r="E231" s="42"/>
      <c r="F231" s="43">
        <f t="shared" si="12"/>
        <v>0</v>
      </c>
    </row>
    <row r="232" ht="13.2" customHeight="1" spans="1:6">
      <c r="A232" s="9" t="s">
        <v>297</v>
      </c>
      <c r="B232" s="10" t="s">
        <v>407</v>
      </c>
      <c r="C232" s="40" t="s">
        <v>89</v>
      </c>
      <c r="D232" s="41" t="s">
        <v>475</v>
      </c>
      <c r="E232" s="42"/>
      <c r="F232" s="43">
        <f t="shared" si="12"/>
        <v>0</v>
      </c>
    </row>
    <row r="233" ht="13.2" customHeight="1" spans="1:6">
      <c r="A233" s="9" t="s">
        <v>299</v>
      </c>
      <c r="B233" s="10" t="s">
        <v>408</v>
      </c>
      <c r="C233" s="40" t="s">
        <v>186</v>
      </c>
      <c r="D233" s="41" t="s">
        <v>476</v>
      </c>
      <c r="E233" s="42"/>
      <c r="F233" s="43">
        <f t="shared" si="12"/>
        <v>0</v>
      </c>
    </row>
    <row r="234" ht="13.2" customHeight="1" spans="1:6">
      <c r="A234" s="9" t="s">
        <v>302</v>
      </c>
      <c r="B234" s="10" t="s">
        <v>303</v>
      </c>
      <c r="C234" s="40"/>
      <c r="D234" s="41"/>
      <c r="E234" s="42"/>
      <c r="F234" s="43"/>
    </row>
    <row r="235" ht="13.2" customHeight="1" spans="1:6">
      <c r="A235" s="9" t="s">
        <v>304</v>
      </c>
      <c r="B235" s="10" t="s">
        <v>305</v>
      </c>
      <c r="C235" s="40" t="s">
        <v>111</v>
      </c>
      <c r="D235" s="41" t="s">
        <v>477</v>
      </c>
      <c r="E235" s="42"/>
      <c r="F235" s="43">
        <f t="shared" ref="F235:F239" si="13">ROUND(D235*E235,0)</f>
        <v>0</v>
      </c>
    </row>
    <row r="236" ht="13.2" customHeight="1" spans="1:6">
      <c r="A236" s="9" t="s">
        <v>307</v>
      </c>
      <c r="B236" s="10" t="s">
        <v>308</v>
      </c>
      <c r="C236" s="40" t="s">
        <v>111</v>
      </c>
      <c r="D236" s="41" t="s">
        <v>478</v>
      </c>
      <c r="E236" s="42"/>
      <c r="F236" s="43">
        <f t="shared" si="13"/>
        <v>0</v>
      </c>
    </row>
    <row r="237" ht="13.2" customHeight="1" spans="1:6">
      <c r="A237" s="9" t="s">
        <v>310</v>
      </c>
      <c r="B237" s="10" t="s">
        <v>311</v>
      </c>
      <c r="C237" s="40"/>
      <c r="D237" s="41"/>
      <c r="E237" s="42"/>
      <c r="F237" s="43"/>
    </row>
    <row r="238" ht="13.2" customHeight="1" spans="1:6">
      <c r="A238" s="9" t="s">
        <v>312</v>
      </c>
      <c r="B238" s="10" t="s">
        <v>313</v>
      </c>
      <c r="C238" s="40" t="s">
        <v>186</v>
      </c>
      <c r="D238" s="41" t="s">
        <v>479</v>
      </c>
      <c r="E238" s="42"/>
      <c r="F238" s="43">
        <f t="shared" si="13"/>
        <v>0</v>
      </c>
    </row>
    <row r="239" ht="13.2" customHeight="1" spans="1:6">
      <c r="A239" s="9" t="s">
        <v>412</v>
      </c>
      <c r="B239" s="10" t="s">
        <v>413</v>
      </c>
      <c r="C239" s="40" t="s">
        <v>97</v>
      </c>
      <c r="D239" s="41" t="s">
        <v>480</v>
      </c>
      <c r="E239" s="42"/>
      <c r="F239" s="43">
        <f t="shared" si="13"/>
        <v>0</v>
      </c>
    </row>
    <row r="240" ht="13.2" customHeight="1" spans="1:6">
      <c r="A240" s="9"/>
      <c r="B240" s="10"/>
      <c r="C240" s="40"/>
      <c r="D240" s="41"/>
      <c r="E240" s="41"/>
      <c r="F240" s="43"/>
    </row>
    <row r="241" ht="13.2" customHeight="1" spans="1:6">
      <c r="A241" s="9"/>
      <c r="B241" s="10"/>
      <c r="C241" s="40"/>
      <c r="D241" s="41"/>
      <c r="E241" s="41"/>
      <c r="F241" s="43"/>
    </row>
    <row r="242" ht="13.2" customHeight="1" spans="1:6">
      <c r="A242" s="9"/>
      <c r="B242" s="10"/>
      <c r="C242" s="40"/>
      <c r="D242" s="41"/>
      <c r="E242" s="41"/>
      <c r="F242" s="43"/>
    </row>
    <row r="243" ht="13.2" customHeight="1" spans="1:6">
      <c r="A243" s="9"/>
      <c r="B243" s="10"/>
      <c r="C243" s="40"/>
      <c r="D243" s="41"/>
      <c r="E243" s="41"/>
      <c r="F243" s="43"/>
    </row>
    <row r="244" ht="13.2" customHeight="1" spans="1:6">
      <c r="A244" s="9"/>
      <c r="B244" s="10"/>
      <c r="C244" s="40"/>
      <c r="D244" s="41"/>
      <c r="E244" s="41"/>
      <c r="F244" s="43"/>
    </row>
    <row r="245" ht="13.2" customHeight="1" spans="1:6">
      <c r="A245" s="9"/>
      <c r="B245" s="10"/>
      <c r="C245" s="40"/>
      <c r="D245" s="41"/>
      <c r="E245" s="41"/>
      <c r="F245" s="43"/>
    </row>
    <row r="246" ht="13.2" customHeight="1" spans="1:6">
      <c r="A246" s="9"/>
      <c r="B246" s="10"/>
      <c r="C246" s="40"/>
      <c r="D246" s="41"/>
      <c r="E246" s="41"/>
      <c r="F246" s="43"/>
    </row>
    <row r="247" ht="13.2" customHeight="1" spans="1:6">
      <c r="A247" s="9"/>
      <c r="B247" s="10"/>
      <c r="C247" s="40"/>
      <c r="D247" s="41"/>
      <c r="E247" s="41"/>
      <c r="F247" s="43"/>
    </row>
    <row r="248" ht="13.2" customHeight="1" spans="1:6">
      <c r="A248" s="9"/>
      <c r="B248" s="10"/>
      <c r="C248" s="40"/>
      <c r="D248" s="41"/>
      <c r="E248" s="41"/>
      <c r="F248" s="43"/>
    </row>
    <row r="249" ht="13.2" customHeight="1" spans="1:6">
      <c r="A249" s="9"/>
      <c r="B249" s="10"/>
      <c r="C249" s="40"/>
      <c r="D249" s="41"/>
      <c r="E249" s="41"/>
      <c r="F249" s="43"/>
    </row>
    <row r="250" ht="13.2" customHeight="1" spans="1:6">
      <c r="A250" s="9"/>
      <c r="B250" s="10"/>
      <c r="C250" s="40"/>
      <c r="D250" s="41"/>
      <c r="E250" s="41"/>
      <c r="F250" s="43"/>
    </row>
    <row r="251" ht="13.2" customHeight="1" spans="1:6">
      <c r="A251" s="9"/>
      <c r="B251" s="10"/>
      <c r="C251" s="40"/>
      <c r="D251" s="41"/>
      <c r="E251" s="41"/>
      <c r="F251" s="43"/>
    </row>
    <row r="252" ht="13.2" customHeight="1" spans="1:6">
      <c r="A252" s="9"/>
      <c r="B252" s="10"/>
      <c r="C252" s="40"/>
      <c r="D252" s="41"/>
      <c r="E252" s="41"/>
      <c r="F252" s="43"/>
    </row>
    <row r="253" ht="13.2" customHeight="1" spans="1:6">
      <c r="A253" s="9"/>
      <c r="B253" s="10"/>
      <c r="C253" s="40"/>
      <c r="D253" s="41"/>
      <c r="E253" s="41"/>
      <c r="F253" s="43"/>
    </row>
    <row r="254" ht="13.2" customHeight="1" spans="1:6">
      <c r="A254" s="9"/>
      <c r="B254" s="10"/>
      <c r="C254" s="40"/>
      <c r="D254" s="41"/>
      <c r="E254" s="41"/>
      <c r="F254" s="43"/>
    </row>
    <row r="255" ht="13.2" customHeight="1" spans="1:6">
      <c r="A255" s="9"/>
      <c r="B255" s="10"/>
      <c r="C255" s="40"/>
      <c r="D255" s="41"/>
      <c r="E255" s="41"/>
      <c r="F255" s="43"/>
    </row>
    <row r="256" ht="13.2" customHeight="1" spans="1:6">
      <c r="A256" s="9"/>
      <c r="B256" s="10"/>
      <c r="C256" s="40"/>
      <c r="D256" s="41"/>
      <c r="E256" s="41"/>
      <c r="F256" s="43"/>
    </row>
    <row r="257" ht="13.2" customHeight="1" spans="1:6">
      <c r="A257" s="9"/>
      <c r="B257" s="10"/>
      <c r="C257" s="40"/>
      <c r="D257" s="41"/>
      <c r="E257" s="41"/>
      <c r="F257" s="43"/>
    </row>
    <row r="258" ht="13.2" customHeight="1" spans="1:6">
      <c r="A258" s="9"/>
      <c r="B258" s="10"/>
      <c r="C258" s="40"/>
      <c r="D258" s="41"/>
      <c r="E258" s="41"/>
      <c r="F258" s="43"/>
    </row>
    <row r="259" ht="13.2" customHeight="1" spans="1:6">
      <c r="A259" s="9"/>
      <c r="B259" s="10"/>
      <c r="C259" s="40"/>
      <c r="D259" s="41"/>
      <c r="E259" s="41"/>
      <c r="F259" s="43"/>
    </row>
    <row r="260" ht="13.2" customHeight="1" spans="1:6">
      <c r="A260" s="9"/>
      <c r="B260" s="10"/>
      <c r="C260" s="40"/>
      <c r="D260" s="41"/>
      <c r="E260" s="41"/>
      <c r="F260" s="43"/>
    </row>
    <row r="261" ht="13.2" customHeight="1" spans="1:6">
      <c r="A261" s="9"/>
      <c r="B261" s="10"/>
      <c r="C261" s="40"/>
      <c r="D261" s="41"/>
      <c r="E261" s="41"/>
      <c r="F261" s="43"/>
    </row>
    <row r="262" ht="13.2" customHeight="1" spans="1:6">
      <c r="A262" s="9"/>
      <c r="B262" s="10"/>
      <c r="C262" s="40"/>
      <c r="D262" s="41"/>
      <c r="E262" s="41"/>
      <c r="F262" s="43"/>
    </row>
    <row r="263" ht="13.2" customHeight="1" spans="1:6">
      <c r="A263" s="9"/>
      <c r="B263" s="10"/>
      <c r="C263" s="40"/>
      <c r="D263" s="41"/>
      <c r="E263" s="41"/>
      <c r="F263" s="43"/>
    </row>
    <row r="264" ht="13.2" customHeight="1" spans="1:6">
      <c r="A264" s="9"/>
      <c r="B264" s="10"/>
      <c r="C264" s="40"/>
      <c r="D264" s="41"/>
      <c r="E264" s="41"/>
      <c r="F264" s="43"/>
    </row>
    <row r="265" ht="13.2" customHeight="1" spans="1:6">
      <c r="A265" s="9"/>
      <c r="B265" s="10"/>
      <c r="C265" s="40"/>
      <c r="D265" s="41"/>
      <c r="E265" s="41"/>
      <c r="F265" s="43"/>
    </row>
    <row r="266" ht="13.2" customHeight="1" spans="1:6">
      <c r="A266" s="9"/>
      <c r="B266" s="10"/>
      <c r="C266" s="40"/>
      <c r="D266" s="41"/>
      <c r="E266" s="41"/>
      <c r="F266" s="43"/>
    </row>
    <row r="267" ht="13.2" customHeight="1" spans="1:6">
      <c r="A267" s="9"/>
      <c r="B267" s="10"/>
      <c r="C267" s="40"/>
      <c r="D267" s="41"/>
      <c r="E267" s="41"/>
      <c r="F267" s="43"/>
    </row>
    <row r="268" ht="13.2" customHeight="1" spans="1:6">
      <c r="A268" s="9"/>
      <c r="B268" s="10"/>
      <c r="C268" s="40"/>
      <c r="D268" s="41"/>
      <c r="E268" s="41"/>
      <c r="F268" s="43"/>
    </row>
    <row r="269" ht="27.85" customHeight="1" spans="1:6">
      <c r="A269" s="17"/>
      <c r="B269" s="18" t="s">
        <v>315</v>
      </c>
      <c r="C269" s="44">
        <f>SUM(F225:F239)</f>
        <v>0</v>
      </c>
      <c r="D269" s="44"/>
      <c r="E269" s="44"/>
      <c r="F269" s="44"/>
    </row>
    <row r="270" ht="16.1" customHeight="1" spans="1:6">
      <c r="A270" s="2"/>
      <c r="B270" s="2"/>
      <c r="C270" s="34"/>
      <c r="D270" s="34"/>
      <c r="E270" s="34"/>
      <c r="F270" s="34"/>
    </row>
  </sheetData>
  <sheetProtection password="DC84" sheet="1" objects="1"/>
  <protectedRanges>
    <protectedRange sqref="E8:E18 E62:E80 E118:E123 E170:E206 E225:E239" name="区域1"/>
  </protectedRanges>
  <mergeCells count="49">
    <mergeCell ref="A1:F1"/>
    <mergeCell ref="A2:B2"/>
    <mergeCell ref="C2:F2"/>
    <mergeCell ref="A3:C3"/>
    <mergeCell ref="A4:F4"/>
    <mergeCell ref="C53:D53"/>
    <mergeCell ref="E53:F53"/>
    <mergeCell ref="A54:B54"/>
    <mergeCell ref="C54:F54"/>
    <mergeCell ref="A55:F55"/>
    <mergeCell ref="A56:F56"/>
    <mergeCell ref="A57:B57"/>
    <mergeCell ref="C57:F57"/>
    <mergeCell ref="A58:C58"/>
    <mergeCell ref="A59:F59"/>
    <mergeCell ref="C107:D107"/>
    <mergeCell ref="E107:F107"/>
    <mergeCell ref="A108:B108"/>
    <mergeCell ref="C108:F108"/>
    <mergeCell ref="A109:F109"/>
    <mergeCell ref="A110:F110"/>
    <mergeCell ref="A111:B111"/>
    <mergeCell ref="C111:F111"/>
    <mergeCell ref="A112:C112"/>
    <mergeCell ref="A113:F113"/>
    <mergeCell ref="C161:D161"/>
    <mergeCell ref="E161:F161"/>
    <mergeCell ref="A162:B162"/>
    <mergeCell ref="C162:F162"/>
    <mergeCell ref="A163:F163"/>
    <mergeCell ref="A164:F164"/>
    <mergeCell ref="A165:B165"/>
    <mergeCell ref="C165:F165"/>
    <mergeCell ref="A166:C166"/>
    <mergeCell ref="A167:F167"/>
    <mergeCell ref="C215:D215"/>
    <mergeCell ref="E215:F215"/>
    <mergeCell ref="A216:B216"/>
    <mergeCell ref="C216:F216"/>
    <mergeCell ref="A217:F217"/>
    <mergeCell ref="A218:F218"/>
    <mergeCell ref="A219:B219"/>
    <mergeCell ref="C219:F219"/>
    <mergeCell ref="A220:C220"/>
    <mergeCell ref="A221:F221"/>
    <mergeCell ref="C269:D269"/>
    <mergeCell ref="E269:F269"/>
    <mergeCell ref="A270:B270"/>
    <mergeCell ref="C270:F270"/>
  </mergeCells>
  <conditionalFormatting sqref="$A1:$XFD1048576">
    <cfRule type="cellIs" dxfId="0" priority="1" operator="equal">
      <formula>0</formula>
    </cfRule>
  </conditionalFormatting>
  <pageMargins left="0.98" right="0.12" top="0.315" bottom="0.315" header="0" footer="0"/>
  <pageSetup paperSize="9" fitToWidth="0" fitToHeight="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H17" sqref="H16:H17"/>
    </sheetView>
  </sheetViews>
  <sheetFormatPr defaultColWidth="9" defaultRowHeight="14.25" outlineLevelCol="3"/>
  <cols>
    <col min="1" max="1" width="11.25" customWidth="1"/>
    <col min="2" max="2" width="11.375" customWidth="1"/>
    <col min="3" max="3" width="41.3666666666667" customWidth="1"/>
    <col min="4" max="4" width="11.25" customWidth="1"/>
    <col min="5" max="5" width="20" customWidth="1"/>
  </cols>
  <sheetData>
    <row r="1" ht="32.95" customHeight="1" spans="1:4">
      <c r="A1" s="19" t="s">
        <v>0</v>
      </c>
      <c r="B1" s="19"/>
      <c r="C1" s="19"/>
      <c r="D1" s="19"/>
    </row>
    <row r="2" ht="16.85" customHeight="1" spans="4:4">
      <c r="D2" s="4" t="s">
        <v>1</v>
      </c>
    </row>
    <row r="3" ht="16.85" customHeight="1" spans="1:4">
      <c r="A3" s="20" t="s">
        <v>481</v>
      </c>
      <c r="B3" s="20"/>
      <c r="C3" s="20"/>
      <c r="D3" s="20"/>
    </row>
    <row r="4" ht="16.1" customHeight="1" spans="1:4">
      <c r="A4" s="21" t="s">
        <v>482</v>
      </c>
      <c r="B4" s="21"/>
      <c r="C4" s="21"/>
      <c r="D4" s="21"/>
    </row>
    <row r="5" ht="16.85" customHeight="1" spans="1:4">
      <c r="A5" s="22" t="s">
        <v>3</v>
      </c>
      <c r="B5" s="23" t="s">
        <v>20</v>
      </c>
      <c r="C5" s="23" t="s">
        <v>21</v>
      </c>
      <c r="D5" s="24" t="s">
        <v>5</v>
      </c>
    </row>
    <row r="6" ht="27.85" customHeight="1" spans="1:4">
      <c r="A6" s="22" t="s">
        <v>6</v>
      </c>
      <c r="B6" s="25" t="s">
        <v>22</v>
      </c>
      <c r="C6" s="25" t="s">
        <v>23</v>
      </c>
      <c r="D6" s="26">
        <f>'明细表（X800云敏）'!C48</f>
        <v>17000</v>
      </c>
    </row>
    <row r="7" ht="27.1" customHeight="1" spans="1:4">
      <c r="A7" s="22" t="s">
        <v>8</v>
      </c>
      <c r="B7" s="25" t="s">
        <v>24</v>
      </c>
      <c r="C7" s="25" t="s">
        <v>25</v>
      </c>
      <c r="D7" s="26">
        <f>'明细表（X800云敏）'!C98</f>
        <v>0</v>
      </c>
    </row>
    <row r="8" ht="27.85" customHeight="1" spans="1:4">
      <c r="A8" s="22" t="s">
        <v>10</v>
      </c>
      <c r="B8" s="25" t="s">
        <v>26</v>
      </c>
      <c r="C8" s="25" t="s">
        <v>27</v>
      </c>
      <c r="D8" s="26">
        <f>'明细表（X800云敏）'!C148</f>
        <v>0</v>
      </c>
    </row>
    <row r="9" ht="27.1" customHeight="1" spans="1:4">
      <c r="A9" s="22" t="s">
        <v>12</v>
      </c>
      <c r="B9" s="25" t="s">
        <v>28</v>
      </c>
      <c r="C9" s="25" t="s">
        <v>29</v>
      </c>
      <c r="D9" s="26">
        <f>'明细表（X800云敏）'!C198</f>
        <v>0</v>
      </c>
    </row>
    <row r="10" ht="27.85" customHeight="1" spans="1:4">
      <c r="A10" s="22" t="s">
        <v>14</v>
      </c>
      <c r="B10" s="25" t="s">
        <v>30</v>
      </c>
      <c r="C10" s="25" t="s">
        <v>31</v>
      </c>
      <c r="D10" s="26"/>
    </row>
    <row r="11" ht="27.1" customHeight="1" spans="1:4">
      <c r="A11" s="22" t="s">
        <v>32</v>
      </c>
      <c r="B11" s="25" t="s">
        <v>33</v>
      </c>
      <c r="C11" s="25" t="s">
        <v>34</v>
      </c>
      <c r="D11" s="26">
        <f>'明细表（X800云敏）'!C248</f>
        <v>0</v>
      </c>
    </row>
    <row r="12" ht="27.85" customHeight="1" spans="1:4">
      <c r="A12" s="22" t="s">
        <v>35</v>
      </c>
      <c r="B12" s="25" t="s">
        <v>36</v>
      </c>
      <c r="C12" s="25" t="s">
        <v>37</v>
      </c>
      <c r="D12" s="26"/>
    </row>
    <row r="13" ht="27.1" customHeight="1" spans="1:4">
      <c r="A13" s="22" t="s">
        <v>38</v>
      </c>
      <c r="B13" s="25" t="s">
        <v>39</v>
      </c>
      <c r="C13" s="25" t="s">
        <v>40</v>
      </c>
      <c r="D13" s="26"/>
    </row>
    <row r="14" ht="27.85" customHeight="1" spans="1:4">
      <c r="A14" s="22" t="s">
        <v>41</v>
      </c>
      <c r="B14" s="25" t="s">
        <v>42</v>
      </c>
      <c r="C14" s="25" t="s">
        <v>43</v>
      </c>
      <c r="D14" s="26"/>
    </row>
    <row r="15" ht="27.85" customHeight="1" spans="1:4">
      <c r="A15" s="22" t="s">
        <v>44</v>
      </c>
      <c r="B15" s="25" t="s">
        <v>45</v>
      </c>
      <c r="C15" s="25"/>
      <c r="D15" s="26">
        <f>SUM(D6:D12)</f>
        <v>17000</v>
      </c>
    </row>
    <row r="16" ht="27.85" customHeight="1" spans="1:4">
      <c r="A16" s="27" t="s">
        <v>46</v>
      </c>
      <c r="B16" s="25" t="s">
        <v>47</v>
      </c>
      <c r="C16" s="25"/>
      <c r="D16" s="26">
        <f>'明细表（X800云敏）'!F9</f>
        <v>17000</v>
      </c>
    </row>
    <row r="17" ht="27.85" customHeight="1" spans="1:4">
      <c r="A17" s="27" t="s">
        <v>48</v>
      </c>
      <c r="B17" s="28" t="s">
        <v>49</v>
      </c>
      <c r="C17" s="28"/>
      <c r="D17" s="26">
        <f>D15-D16</f>
        <v>0</v>
      </c>
    </row>
    <row r="18" ht="27.1" customHeight="1" spans="1:4">
      <c r="A18" s="27" t="s">
        <v>50</v>
      </c>
      <c r="B18" s="24" t="s">
        <v>51</v>
      </c>
      <c r="C18" s="24"/>
      <c r="D18" s="26"/>
    </row>
    <row r="19" ht="27.85" customHeight="1" spans="1:4">
      <c r="A19" s="27" t="s">
        <v>52</v>
      </c>
      <c r="B19" s="24" t="s">
        <v>53</v>
      </c>
      <c r="C19" s="24"/>
      <c r="D19" s="26">
        <f>ROUND(D15*0.03,0)</f>
        <v>510</v>
      </c>
    </row>
    <row r="20" ht="27.85" customHeight="1" spans="1:4">
      <c r="A20" s="29" t="s">
        <v>54</v>
      </c>
      <c r="B20" s="30" t="s">
        <v>55</v>
      </c>
      <c r="C20" s="30"/>
      <c r="D20" s="31">
        <f>+D15+D18+D19</f>
        <v>17510</v>
      </c>
    </row>
    <row r="21" ht="16.85" customHeight="1" spans="1:4">
      <c r="A21" s="4"/>
      <c r="B21" s="4"/>
      <c r="D21" s="4"/>
    </row>
    <row r="22" ht="185.35" customHeight="1"/>
  </sheetData>
  <sheetProtection password="DC84" sheet="1" objects="1"/>
  <mergeCells count="10">
    <mergeCell ref="A1:D1"/>
    <mergeCell ref="A3:D3"/>
    <mergeCell ref="A4:D4"/>
    <mergeCell ref="B15:C15"/>
    <mergeCell ref="B16:C16"/>
    <mergeCell ref="B17:C17"/>
    <mergeCell ref="B18:C18"/>
    <mergeCell ref="B19:C19"/>
    <mergeCell ref="B20:C20"/>
    <mergeCell ref="A21:B21"/>
  </mergeCells>
  <conditionalFormatting sqref="D$1:D$1048576">
    <cfRule type="cellIs" dxfId="0" priority="1" operator="equal">
      <formula>0</formula>
    </cfRule>
  </conditionalFormatting>
  <pageMargins left="1.18" right="0.12" top="0.315" bottom="0.315" header="0" footer="0"/>
  <pageSetup paperSize="9" fitToWidth="0" fitToHeight="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0"/>
  <sheetViews>
    <sheetView workbookViewId="0">
      <selection activeCell="G8" sqref="G8:H8"/>
    </sheetView>
  </sheetViews>
  <sheetFormatPr defaultColWidth="9" defaultRowHeight="14.25" outlineLevelCol="5"/>
  <cols>
    <col min="1" max="1" width="9.75" customWidth="1"/>
    <col min="2" max="2" width="33.1166666666667" customWidth="1"/>
    <col min="3" max="3" width="5.25" customWidth="1"/>
    <col min="4" max="4" width="9.125" customWidth="1"/>
    <col min="5" max="6" width="9" customWidth="1"/>
    <col min="7" max="7" width="20" customWidth="1"/>
  </cols>
  <sheetData>
    <row r="1" ht="32.95" customHeight="1" spans="1:6">
      <c r="A1" s="1" t="s">
        <v>56</v>
      </c>
      <c r="B1" s="1"/>
      <c r="C1" s="1"/>
      <c r="D1" s="1"/>
      <c r="E1" s="1"/>
      <c r="F1" s="1"/>
    </row>
    <row r="2" ht="13.9" customHeight="1" spans="1:6">
      <c r="A2" s="2" t="s">
        <v>481</v>
      </c>
      <c r="B2" s="2"/>
      <c r="C2" s="3" t="s">
        <v>483</v>
      </c>
      <c r="D2" s="3"/>
      <c r="E2" s="3"/>
      <c r="F2" s="3"/>
    </row>
    <row r="3" ht="13.9" customHeight="1" spans="1:6">
      <c r="A3" s="2" t="s">
        <v>482</v>
      </c>
      <c r="B3" s="2"/>
      <c r="C3" s="2"/>
      <c r="D3" s="4" t="s">
        <v>59</v>
      </c>
      <c r="E3" s="4" t="s">
        <v>60</v>
      </c>
      <c r="F3" s="3" t="s">
        <v>61</v>
      </c>
    </row>
    <row r="4" ht="27.85" customHeight="1" spans="1:6">
      <c r="A4" s="5" t="s">
        <v>62</v>
      </c>
      <c r="B4" s="5"/>
      <c r="C4" s="5"/>
      <c r="D4" s="5"/>
      <c r="E4" s="5"/>
      <c r="F4" s="5"/>
    </row>
    <row r="5" ht="13.9" customHeight="1" spans="1:6">
      <c r="A5" s="6" t="s">
        <v>63</v>
      </c>
      <c r="B5" s="7" t="s">
        <v>64</v>
      </c>
      <c r="C5" s="7" t="s">
        <v>65</v>
      </c>
      <c r="D5" s="7" t="s">
        <v>66</v>
      </c>
      <c r="E5" s="7" t="s">
        <v>67</v>
      </c>
      <c r="F5" s="8" t="s">
        <v>68</v>
      </c>
    </row>
    <row r="6" ht="13.2" customHeight="1" spans="1:6">
      <c r="A6" s="9" t="s">
        <v>69</v>
      </c>
      <c r="B6" s="10" t="s">
        <v>70</v>
      </c>
      <c r="C6" s="11" t="s">
        <v>71</v>
      </c>
      <c r="D6" s="12" t="s">
        <v>72</v>
      </c>
      <c r="E6" s="13">
        <f>ROUND((F7+F8+F11+F12+C98+C148+C198+C248)*0.004,2)</f>
        <v>0</v>
      </c>
      <c r="F6" s="14">
        <f t="shared" ref="F6:F9" si="0">ROUND(D6*E6,0)</f>
        <v>0</v>
      </c>
    </row>
    <row r="7" ht="13.2" customHeight="1" spans="1:6">
      <c r="A7" s="9" t="s">
        <v>73</v>
      </c>
      <c r="B7" s="10" t="s">
        <v>74</v>
      </c>
      <c r="C7" s="11" t="s">
        <v>71</v>
      </c>
      <c r="D7" s="12" t="s">
        <v>72</v>
      </c>
      <c r="E7" s="13">
        <f>ROUND((F8+F11+F12+C98+C148+C198+C248)*0.015,2)</f>
        <v>0</v>
      </c>
      <c r="F7" s="15">
        <f t="shared" si="0"/>
        <v>0</v>
      </c>
    </row>
    <row r="8" ht="13.9" customHeight="1" spans="1:6">
      <c r="A8" s="9" t="s">
        <v>484</v>
      </c>
      <c r="B8" s="10" t="s">
        <v>485</v>
      </c>
      <c r="C8" s="11" t="s">
        <v>71</v>
      </c>
      <c r="D8" s="12" t="s">
        <v>72</v>
      </c>
      <c r="E8" s="13"/>
      <c r="F8" s="15">
        <f t="shared" si="0"/>
        <v>0</v>
      </c>
    </row>
    <row r="9" ht="13.2" customHeight="1" spans="1:6">
      <c r="A9" s="9" t="s">
        <v>75</v>
      </c>
      <c r="B9" s="10" t="s">
        <v>76</v>
      </c>
      <c r="C9" s="11" t="s">
        <v>71</v>
      </c>
      <c r="D9" s="12" t="s">
        <v>72</v>
      </c>
      <c r="E9" s="13">
        <v>17000</v>
      </c>
      <c r="F9" s="15">
        <f t="shared" si="0"/>
        <v>17000</v>
      </c>
    </row>
    <row r="10" ht="13.2" customHeight="1" spans="1:6">
      <c r="A10" s="9" t="s">
        <v>77</v>
      </c>
      <c r="B10" s="10" t="s">
        <v>78</v>
      </c>
      <c r="C10" s="11"/>
      <c r="D10" s="12"/>
      <c r="E10" s="16"/>
      <c r="F10" s="15"/>
    </row>
    <row r="11" ht="13.2" customHeight="1" spans="1:6">
      <c r="A11" s="9" t="s">
        <v>79</v>
      </c>
      <c r="B11" s="10" t="s">
        <v>80</v>
      </c>
      <c r="C11" s="11" t="s">
        <v>71</v>
      </c>
      <c r="D11" s="12" t="s">
        <v>72</v>
      </c>
      <c r="E11" s="13"/>
      <c r="F11" s="15">
        <f>ROUND(D11*E11,0)</f>
        <v>0</v>
      </c>
    </row>
    <row r="12" ht="13.9" customHeight="1" spans="1:6">
      <c r="A12" s="9" t="s">
        <v>102</v>
      </c>
      <c r="B12" s="10" t="s">
        <v>103</v>
      </c>
      <c r="C12" s="11" t="s">
        <v>71</v>
      </c>
      <c r="D12" s="12" t="s">
        <v>72</v>
      </c>
      <c r="E12" s="13"/>
      <c r="F12" s="15">
        <f>ROUND(D12*E12,0)</f>
        <v>0</v>
      </c>
    </row>
    <row r="13" ht="13.2" customHeight="1" spans="1:6">
      <c r="A13" s="9"/>
      <c r="B13" s="10"/>
      <c r="C13" s="11"/>
      <c r="D13" s="12"/>
      <c r="E13" s="12"/>
      <c r="F13" s="14"/>
    </row>
    <row r="14" ht="13.2" customHeight="1" spans="1:6">
      <c r="A14" s="9"/>
      <c r="B14" s="10"/>
      <c r="C14" s="11"/>
      <c r="D14" s="12"/>
      <c r="E14" s="12"/>
      <c r="F14" s="14"/>
    </row>
    <row r="15" ht="13.2" customHeight="1" spans="1:6">
      <c r="A15" s="9"/>
      <c r="B15" s="10"/>
      <c r="C15" s="11"/>
      <c r="D15" s="12"/>
      <c r="E15" s="12"/>
      <c r="F15" s="14"/>
    </row>
    <row r="16" ht="13.2" customHeight="1" spans="1:6">
      <c r="A16" s="9"/>
      <c r="B16" s="10"/>
      <c r="C16" s="11"/>
      <c r="D16" s="12"/>
      <c r="E16" s="12"/>
      <c r="F16" s="14"/>
    </row>
    <row r="17" ht="13.9" customHeight="1" spans="1:6">
      <c r="A17" s="9"/>
      <c r="B17" s="10"/>
      <c r="C17" s="11"/>
      <c r="D17" s="12"/>
      <c r="E17" s="12"/>
      <c r="F17" s="14"/>
    </row>
    <row r="18" ht="13.2" customHeight="1" spans="1:6">
      <c r="A18" s="9"/>
      <c r="B18" s="10"/>
      <c r="C18" s="11"/>
      <c r="D18" s="12"/>
      <c r="E18" s="12"/>
      <c r="F18" s="14"/>
    </row>
    <row r="19" ht="13.2" customHeight="1" spans="1:6">
      <c r="A19" s="9"/>
      <c r="B19" s="10"/>
      <c r="C19" s="11"/>
      <c r="D19" s="12"/>
      <c r="E19" s="12"/>
      <c r="F19" s="14"/>
    </row>
    <row r="20" ht="13.2" customHeight="1" spans="1:6">
      <c r="A20" s="9"/>
      <c r="B20" s="10"/>
      <c r="C20" s="11"/>
      <c r="D20" s="12"/>
      <c r="E20" s="12"/>
      <c r="F20" s="14"/>
    </row>
    <row r="21" ht="13.9" customHeight="1" spans="1:6">
      <c r="A21" s="9"/>
      <c r="B21" s="10"/>
      <c r="C21" s="11"/>
      <c r="D21" s="12"/>
      <c r="E21" s="12"/>
      <c r="F21" s="14"/>
    </row>
    <row r="22" ht="13.2" customHeight="1" spans="1:6">
      <c r="A22" s="9"/>
      <c r="B22" s="10"/>
      <c r="C22" s="11"/>
      <c r="D22" s="12"/>
      <c r="E22" s="12"/>
      <c r="F22" s="14"/>
    </row>
    <row r="23" ht="13.2" customHeight="1" spans="1:6">
      <c r="A23" s="9"/>
      <c r="B23" s="10"/>
      <c r="C23" s="11"/>
      <c r="D23" s="12"/>
      <c r="E23" s="12"/>
      <c r="F23" s="14"/>
    </row>
    <row r="24" ht="13.2" customHeight="1" spans="1:6">
      <c r="A24" s="9"/>
      <c r="B24" s="10"/>
      <c r="C24" s="11"/>
      <c r="D24" s="12"/>
      <c r="E24" s="12"/>
      <c r="F24" s="14"/>
    </row>
    <row r="25" ht="13.9" customHeight="1" spans="1:6">
      <c r="A25" s="9"/>
      <c r="B25" s="10"/>
      <c r="C25" s="11"/>
      <c r="D25" s="12"/>
      <c r="E25" s="12"/>
      <c r="F25" s="14"/>
    </row>
    <row r="26" ht="13.2" customHeight="1" spans="1:6">
      <c r="A26" s="9"/>
      <c r="B26" s="10"/>
      <c r="C26" s="11"/>
      <c r="D26" s="12"/>
      <c r="E26" s="12"/>
      <c r="F26" s="14"/>
    </row>
    <row r="27" ht="13.2" customHeight="1" spans="1:6">
      <c r="A27" s="9"/>
      <c r="B27" s="10"/>
      <c r="C27" s="11"/>
      <c r="D27" s="12"/>
      <c r="E27" s="12"/>
      <c r="F27" s="14"/>
    </row>
    <row r="28" ht="13.2" customHeight="1" spans="1:6">
      <c r="A28" s="9"/>
      <c r="B28" s="10"/>
      <c r="C28" s="11"/>
      <c r="D28" s="12"/>
      <c r="E28" s="12"/>
      <c r="F28" s="14"/>
    </row>
    <row r="29" ht="13.2" customHeight="1" spans="1:6">
      <c r="A29" s="9"/>
      <c r="B29" s="10"/>
      <c r="C29" s="11"/>
      <c r="D29" s="12"/>
      <c r="E29" s="12"/>
      <c r="F29" s="14"/>
    </row>
    <row r="30" ht="13.9" customHeight="1" spans="1:6">
      <c r="A30" s="9"/>
      <c r="B30" s="10"/>
      <c r="C30" s="11"/>
      <c r="D30" s="12"/>
      <c r="E30" s="12"/>
      <c r="F30" s="14"/>
    </row>
    <row r="31" ht="13.2" customHeight="1" spans="1:6">
      <c r="A31" s="9"/>
      <c r="B31" s="10"/>
      <c r="C31" s="11"/>
      <c r="D31" s="12"/>
      <c r="E31" s="12"/>
      <c r="F31" s="14"/>
    </row>
    <row r="32" ht="13.2" customHeight="1" spans="1:6">
      <c r="A32" s="9"/>
      <c r="B32" s="10"/>
      <c r="C32" s="11"/>
      <c r="D32" s="12"/>
      <c r="E32" s="12"/>
      <c r="F32" s="14"/>
    </row>
    <row r="33" ht="13.2" customHeight="1" spans="1:6">
      <c r="A33" s="9"/>
      <c r="B33" s="10"/>
      <c r="C33" s="11"/>
      <c r="D33" s="12"/>
      <c r="E33" s="12"/>
      <c r="F33" s="14"/>
    </row>
    <row r="34" ht="13.9" customHeight="1" spans="1:6">
      <c r="A34" s="9"/>
      <c r="B34" s="10"/>
      <c r="C34" s="11"/>
      <c r="D34" s="12"/>
      <c r="E34" s="12"/>
      <c r="F34" s="14"/>
    </row>
    <row r="35" ht="13.2" customHeight="1" spans="1:6">
      <c r="A35" s="9"/>
      <c r="B35" s="10"/>
      <c r="C35" s="11"/>
      <c r="D35" s="12"/>
      <c r="E35" s="12"/>
      <c r="F35" s="14"/>
    </row>
    <row r="36" ht="13.2" customHeight="1" spans="1:6">
      <c r="A36" s="9"/>
      <c r="B36" s="10"/>
      <c r="C36" s="11"/>
      <c r="D36" s="12"/>
      <c r="E36" s="12"/>
      <c r="F36" s="14"/>
    </row>
    <row r="37" ht="13.2" customHeight="1" spans="1:6">
      <c r="A37" s="9"/>
      <c r="B37" s="10"/>
      <c r="C37" s="11"/>
      <c r="D37" s="12"/>
      <c r="E37" s="12"/>
      <c r="F37" s="14"/>
    </row>
    <row r="38" ht="13.9" customHeight="1" spans="1:6">
      <c r="A38" s="9"/>
      <c r="B38" s="10"/>
      <c r="C38" s="11"/>
      <c r="D38" s="12"/>
      <c r="E38" s="12"/>
      <c r="F38" s="14"/>
    </row>
    <row r="39" ht="13.2" customHeight="1" spans="1:6">
      <c r="A39" s="9"/>
      <c r="B39" s="10"/>
      <c r="C39" s="11"/>
      <c r="D39" s="12"/>
      <c r="E39" s="12"/>
      <c r="F39" s="14"/>
    </row>
    <row r="40" ht="13.2" customHeight="1" spans="1:6">
      <c r="A40" s="9"/>
      <c r="B40" s="10"/>
      <c r="C40" s="11"/>
      <c r="D40" s="12"/>
      <c r="E40" s="12"/>
      <c r="F40" s="14"/>
    </row>
    <row r="41" ht="13.2" customHeight="1" spans="1:6">
      <c r="A41" s="9"/>
      <c r="B41" s="10"/>
      <c r="C41" s="11"/>
      <c r="D41" s="12"/>
      <c r="E41" s="12"/>
      <c r="F41" s="14"/>
    </row>
    <row r="42" ht="13.2" customHeight="1" spans="1:6">
      <c r="A42" s="9"/>
      <c r="B42" s="10"/>
      <c r="C42" s="11"/>
      <c r="D42" s="12"/>
      <c r="E42" s="12"/>
      <c r="F42" s="14"/>
    </row>
    <row r="43" ht="13.9" customHeight="1" spans="1:6">
      <c r="A43" s="9"/>
      <c r="B43" s="10"/>
      <c r="C43" s="11"/>
      <c r="D43" s="12"/>
      <c r="E43" s="12"/>
      <c r="F43" s="14"/>
    </row>
    <row r="44" ht="13.2" customHeight="1" spans="1:6">
      <c r="A44" s="9"/>
      <c r="B44" s="10"/>
      <c r="C44" s="11"/>
      <c r="D44" s="12"/>
      <c r="E44" s="12"/>
      <c r="F44" s="14"/>
    </row>
    <row r="45" ht="13.2" customHeight="1" spans="1:6">
      <c r="A45" s="9"/>
      <c r="B45" s="10"/>
      <c r="C45" s="11"/>
      <c r="D45" s="12"/>
      <c r="E45" s="12"/>
      <c r="F45" s="14"/>
    </row>
    <row r="46" ht="13.2" customHeight="1" spans="1:6">
      <c r="A46" s="9"/>
      <c r="B46" s="10"/>
      <c r="C46" s="11"/>
      <c r="D46" s="12"/>
      <c r="E46" s="12"/>
      <c r="F46" s="14"/>
    </row>
    <row r="47" ht="13.9" customHeight="1" spans="1:6">
      <c r="A47" s="9"/>
      <c r="B47" s="10"/>
      <c r="C47" s="11"/>
      <c r="D47" s="12"/>
      <c r="E47" s="12"/>
      <c r="F47" s="14"/>
    </row>
    <row r="48" ht="27.85" customHeight="1" spans="1:6">
      <c r="A48" s="17"/>
      <c r="B48" s="18" t="s">
        <v>104</v>
      </c>
      <c r="C48" s="17">
        <f>SUM(F6:F13)</f>
        <v>17000</v>
      </c>
      <c r="D48" s="17"/>
      <c r="E48" s="17"/>
      <c r="F48" s="17"/>
    </row>
    <row r="49" ht="16.1" customHeight="1" spans="1:6">
      <c r="A49" s="2"/>
      <c r="B49" s="2"/>
      <c r="C49" s="3"/>
      <c r="D49" s="3"/>
      <c r="E49" s="3"/>
      <c r="F49" s="3"/>
    </row>
    <row r="50" ht="16.85" customHeight="1" spans="1:6">
      <c r="A50" s="2"/>
      <c r="B50" s="2"/>
      <c r="C50" s="2"/>
      <c r="D50" s="2"/>
      <c r="E50" s="2"/>
      <c r="F50" s="2"/>
    </row>
    <row r="51" ht="32.95" customHeight="1" spans="1:6">
      <c r="A51" s="1" t="s">
        <v>56</v>
      </c>
      <c r="B51" s="1"/>
      <c r="C51" s="1"/>
      <c r="D51" s="1"/>
      <c r="E51" s="1"/>
      <c r="F51" s="1"/>
    </row>
    <row r="52" ht="13.9" customHeight="1" spans="1:6">
      <c r="A52" s="2" t="s">
        <v>481</v>
      </c>
      <c r="B52" s="2"/>
      <c r="C52" s="3" t="s">
        <v>58</v>
      </c>
      <c r="D52" s="3"/>
      <c r="E52" s="3"/>
      <c r="F52" s="3"/>
    </row>
    <row r="53" ht="13.9" customHeight="1" spans="1:6">
      <c r="A53" s="2" t="s">
        <v>482</v>
      </c>
      <c r="B53" s="2"/>
      <c r="C53" s="2"/>
      <c r="D53" s="4" t="s">
        <v>105</v>
      </c>
      <c r="E53" s="4" t="s">
        <v>60</v>
      </c>
      <c r="F53" s="3" t="s">
        <v>61</v>
      </c>
    </row>
    <row r="54" ht="27.85" customHeight="1" spans="1:6">
      <c r="A54" s="5" t="s">
        <v>106</v>
      </c>
      <c r="B54" s="5"/>
      <c r="C54" s="5"/>
      <c r="D54" s="5"/>
      <c r="E54" s="5"/>
      <c r="F54" s="5"/>
    </row>
    <row r="55" ht="13.9" customHeight="1" spans="1:6">
      <c r="A55" s="6" t="s">
        <v>63</v>
      </c>
      <c r="B55" s="7" t="s">
        <v>64</v>
      </c>
      <c r="C55" s="7" t="s">
        <v>65</v>
      </c>
      <c r="D55" s="7" t="s">
        <v>66</v>
      </c>
      <c r="E55" s="7" t="s">
        <v>67</v>
      </c>
      <c r="F55" s="8" t="s">
        <v>68</v>
      </c>
    </row>
    <row r="56" ht="13.2" customHeight="1" spans="1:6">
      <c r="A56" s="9" t="s">
        <v>107</v>
      </c>
      <c r="B56" s="10" t="s">
        <v>108</v>
      </c>
      <c r="C56" s="11"/>
      <c r="D56" s="12"/>
      <c r="E56" s="12"/>
      <c r="F56" s="14"/>
    </row>
    <row r="57" ht="13.2" customHeight="1" spans="1:6">
      <c r="A57" s="9" t="s">
        <v>109</v>
      </c>
      <c r="B57" s="10" t="s">
        <v>110</v>
      </c>
      <c r="C57" s="11" t="s">
        <v>111</v>
      </c>
      <c r="D57" s="12" t="s">
        <v>486</v>
      </c>
      <c r="E57" s="13"/>
      <c r="F57" s="15">
        <f t="shared" ref="F57:F61" si="1">ROUND(D57*E57,0)</f>
        <v>0</v>
      </c>
    </row>
    <row r="58" ht="13.9" customHeight="1" spans="1:6">
      <c r="A58" s="9" t="s">
        <v>487</v>
      </c>
      <c r="B58" s="10" t="s">
        <v>488</v>
      </c>
      <c r="C58" s="11" t="s">
        <v>115</v>
      </c>
      <c r="D58" s="12" t="s">
        <v>489</v>
      </c>
      <c r="E58" s="13"/>
      <c r="F58" s="15">
        <f t="shared" si="1"/>
        <v>0</v>
      </c>
    </row>
    <row r="59" ht="13.2" customHeight="1" spans="1:6">
      <c r="A59" s="9" t="s">
        <v>490</v>
      </c>
      <c r="B59" s="10" t="s">
        <v>491</v>
      </c>
      <c r="C59" s="11"/>
      <c r="D59" s="12"/>
      <c r="E59" s="13"/>
      <c r="F59" s="15"/>
    </row>
    <row r="60" ht="13.2" customHeight="1" spans="1:6">
      <c r="A60" s="9" t="s">
        <v>492</v>
      </c>
      <c r="B60" s="10" t="s">
        <v>493</v>
      </c>
      <c r="C60" s="11"/>
      <c r="D60" s="12"/>
      <c r="E60" s="13"/>
      <c r="F60" s="15"/>
    </row>
    <row r="61" ht="13.2" customHeight="1" spans="1:6">
      <c r="A61" s="9" t="s">
        <v>494</v>
      </c>
      <c r="B61" s="10" t="s">
        <v>495</v>
      </c>
      <c r="C61" s="11" t="s">
        <v>111</v>
      </c>
      <c r="D61" s="12" t="s">
        <v>496</v>
      </c>
      <c r="E61" s="13"/>
      <c r="F61" s="15">
        <f t="shared" si="1"/>
        <v>0</v>
      </c>
    </row>
    <row r="62" ht="13.9" customHeight="1" spans="1:6">
      <c r="A62" s="9" t="s">
        <v>497</v>
      </c>
      <c r="B62" s="10" t="s">
        <v>498</v>
      </c>
      <c r="C62" s="11"/>
      <c r="D62" s="12"/>
      <c r="E62" s="13"/>
      <c r="F62" s="15"/>
    </row>
    <row r="63" ht="13.2" customHeight="1" spans="1:6">
      <c r="A63" s="9" t="s">
        <v>499</v>
      </c>
      <c r="B63" s="10" t="s">
        <v>500</v>
      </c>
      <c r="C63" s="11" t="s">
        <v>111</v>
      </c>
      <c r="D63" s="12" t="s">
        <v>501</v>
      </c>
      <c r="E63" s="13"/>
      <c r="F63" s="15">
        <f t="shared" ref="F63:F72" si="2">ROUND(D63*E63,0)</f>
        <v>0</v>
      </c>
    </row>
    <row r="64" ht="13.2" customHeight="1" spans="1:6">
      <c r="A64" s="9" t="s">
        <v>502</v>
      </c>
      <c r="B64" s="10" t="s">
        <v>503</v>
      </c>
      <c r="C64" s="11"/>
      <c r="D64" s="12"/>
      <c r="E64" s="13"/>
      <c r="F64" s="15"/>
    </row>
    <row r="65" ht="13.2" customHeight="1" spans="1:6">
      <c r="A65" s="9" t="s">
        <v>504</v>
      </c>
      <c r="B65" s="10" t="s">
        <v>505</v>
      </c>
      <c r="C65" s="11" t="s">
        <v>111</v>
      </c>
      <c r="D65" s="12" t="s">
        <v>506</v>
      </c>
      <c r="E65" s="13"/>
      <c r="F65" s="15">
        <f t="shared" si="2"/>
        <v>0</v>
      </c>
    </row>
    <row r="66" ht="13.2" customHeight="1" spans="1:6">
      <c r="A66" s="9" t="s">
        <v>321</v>
      </c>
      <c r="B66" s="10" t="s">
        <v>322</v>
      </c>
      <c r="C66" s="11"/>
      <c r="D66" s="12"/>
      <c r="E66" s="13"/>
      <c r="F66" s="15"/>
    </row>
    <row r="67" ht="13.9" customHeight="1" spans="1:6">
      <c r="A67" s="9" t="s">
        <v>507</v>
      </c>
      <c r="B67" s="10" t="s">
        <v>508</v>
      </c>
      <c r="C67" s="11" t="s">
        <v>121</v>
      </c>
      <c r="D67" s="12" t="s">
        <v>509</v>
      </c>
      <c r="E67" s="13"/>
      <c r="F67" s="15">
        <f t="shared" si="2"/>
        <v>0</v>
      </c>
    </row>
    <row r="68" ht="13.2" customHeight="1" spans="1:6">
      <c r="A68" s="9" t="s">
        <v>510</v>
      </c>
      <c r="B68" s="10" t="s">
        <v>511</v>
      </c>
      <c r="C68" s="11" t="s">
        <v>121</v>
      </c>
      <c r="D68" s="12" t="s">
        <v>512</v>
      </c>
      <c r="E68" s="13"/>
      <c r="F68" s="15">
        <f t="shared" si="2"/>
        <v>0</v>
      </c>
    </row>
    <row r="69" ht="13.2" customHeight="1" spans="1:6">
      <c r="A69" s="9" t="s">
        <v>513</v>
      </c>
      <c r="B69" s="10" t="s">
        <v>514</v>
      </c>
      <c r="C69" s="11" t="s">
        <v>515</v>
      </c>
      <c r="D69" s="12" t="s">
        <v>92</v>
      </c>
      <c r="E69" s="13"/>
      <c r="F69" s="15">
        <f t="shared" si="2"/>
        <v>0</v>
      </c>
    </row>
    <row r="70" ht="13.2" customHeight="1" spans="1:6">
      <c r="A70" s="9" t="s">
        <v>516</v>
      </c>
      <c r="B70" s="10" t="s">
        <v>517</v>
      </c>
      <c r="C70" s="11" t="s">
        <v>179</v>
      </c>
      <c r="D70" s="12" t="s">
        <v>518</v>
      </c>
      <c r="E70" s="13"/>
      <c r="F70" s="15">
        <f t="shared" si="2"/>
        <v>0</v>
      </c>
    </row>
    <row r="71" ht="13.9" customHeight="1" spans="1:6">
      <c r="A71" s="9" t="s">
        <v>519</v>
      </c>
      <c r="B71" s="10" t="s">
        <v>520</v>
      </c>
      <c r="C71" s="11" t="s">
        <v>111</v>
      </c>
      <c r="D71" s="12" t="s">
        <v>521</v>
      </c>
      <c r="E71" s="13"/>
      <c r="F71" s="15">
        <f t="shared" si="2"/>
        <v>0</v>
      </c>
    </row>
    <row r="72" ht="13.2" customHeight="1" spans="1:6">
      <c r="A72" s="9" t="s">
        <v>522</v>
      </c>
      <c r="B72" s="10" t="s">
        <v>523</v>
      </c>
      <c r="C72" s="11" t="s">
        <v>97</v>
      </c>
      <c r="D72" s="12" t="s">
        <v>524</v>
      </c>
      <c r="E72" s="13"/>
      <c r="F72" s="15">
        <f t="shared" si="2"/>
        <v>0</v>
      </c>
    </row>
    <row r="73" ht="13.2" customHeight="1" spans="1:6">
      <c r="A73" s="9" t="s">
        <v>117</v>
      </c>
      <c r="B73" s="10" t="s">
        <v>118</v>
      </c>
      <c r="C73" s="11"/>
      <c r="D73" s="12"/>
      <c r="E73" s="13"/>
      <c r="F73" s="15"/>
    </row>
    <row r="74" ht="13.2" customHeight="1" spans="1:6">
      <c r="A74" s="9" t="s">
        <v>119</v>
      </c>
      <c r="B74" s="10" t="s">
        <v>120</v>
      </c>
      <c r="C74" s="11" t="s">
        <v>121</v>
      </c>
      <c r="D74" s="12" t="s">
        <v>525</v>
      </c>
      <c r="E74" s="13"/>
      <c r="F74" s="15">
        <f t="shared" ref="F74:F80" si="3">ROUND(D74*E74,0)</f>
        <v>0</v>
      </c>
    </row>
    <row r="75" ht="13.9" customHeight="1" spans="1:6">
      <c r="A75" s="9" t="s">
        <v>123</v>
      </c>
      <c r="B75" s="10" t="s">
        <v>124</v>
      </c>
      <c r="C75" s="11"/>
      <c r="D75" s="12"/>
      <c r="E75" s="13"/>
      <c r="F75" s="15"/>
    </row>
    <row r="76" ht="13.2" customHeight="1" spans="1:6">
      <c r="A76" s="9" t="s">
        <v>125</v>
      </c>
      <c r="B76" s="10" t="s">
        <v>126</v>
      </c>
      <c r="C76" s="11" t="s">
        <v>121</v>
      </c>
      <c r="D76" s="12" t="s">
        <v>526</v>
      </c>
      <c r="E76" s="13"/>
      <c r="F76" s="15">
        <f t="shared" si="3"/>
        <v>0</v>
      </c>
    </row>
    <row r="77" ht="13.2" customHeight="1" spans="1:6">
      <c r="A77" s="9" t="s">
        <v>131</v>
      </c>
      <c r="B77" s="10" t="s">
        <v>132</v>
      </c>
      <c r="C77" s="11"/>
      <c r="D77" s="12"/>
      <c r="E77" s="13"/>
      <c r="F77" s="15"/>
    </row>
    <row r="78" ht="13.2" customHeight="1" spans="1:6">
      <c r="A78" s="9" t="s">
        <v>527</v>
      </c>
      <c r="B78" s="10" t="s">
        <v>528</v>
      </c>
      <c r="C78" s="11" t="s">
        <v>121</v>
      </c>
      <c r="D78" s="12" t="s">
        <v>529</v>
      </c>
      <c r="E78" s="13"/>
      <c r="F78" s="15">
        <f t="shared" si="3"/>
        <v>0</v>
      </c>
    </row>
    <row r="79" ht="13.2" customHeight="1" spans="1:6">
      <c r="A79" s="9" t="s">
        <v>530</v>
      </c>
      <c r="B79" s="10" t="s">
        <v>531</v>
      </c>
      <c r="C79" s="11" t="s">
        <v>121</v>
      </c>
      <c r="D79" s="12" t="s">
        <v>532</v>
      </c>
      <c r="E79" s="13"/>
      <c r="F79" s="15">
        <f t="shared" si="3"/>
        <v>0</v>
      </c>
    </row>
    <row r="80" ht="13.9" customHeight="1" spans="1:6">
      <c r="A80" s="9" t="s">
        <v>533</v>
      </c>
      <c r="B80" s="10" t="s">
        <v>534</v>
      </c>
      <c r="C80" s="11" t="s">
        <v>121</v>
      </c>
      <c r="D80" s="12" t="s">
        <v>535</v>
      </c>
      <c r="E80" s="13"/>
      <c r="F80" s="15">
        <f t="shared" si="3"/>
        <v>0</v>
      </c>
    </row>
    <row r="81" ht="13.2" customHeight="1" spans="1:6">
      <c r="A81" s="9" t="s">
        <v>433</v>
      </c>
      <c r="B81" s="10" t="s">
        <v>434</v>
      </c>
      <c r="C81" s="11"/>
      <c r="D81" s="12"/>
      <c r="E81" s="13"/>
      <c r="F81" s="15"/>
    </row>
    <row r="82" ht="13.2" customHeight="1" spans="1:6">
      <c r="A82" s="9" t="s">
        <v>435</v>
      </c>
      <c r="B82" s="10" t="s">
        <v>436</v>
      </c>
      <c r="C82" s="11"/>
      <c r="D82" s="12"/>
      <c r="E82" s="13"/>
      <c r="F82" s="15"/>
    </row>
    <row r="83" ht="13.2" customHeight="1" spans="1:6">
      <c r="A83" s="9" t="s">
        <v>536</v>
      </c>
      <c r="B83" s="10" t="s">
        <v>537</v>
      </c>
      <c r="C83" s="11" t="s">
        <v>121</v>
      </c>
      <c r="D83" s="12" t="s">
        <v>538</v>
      </c>
      <c r="E83" s="13"/>
      <c r="F83" s="15">
        <f t="shared" ref="F83:F89" si="4">ROUND(D83*E83,0)</f>
        <v>0</v>
      </c>
    </row>
    <row r="84" ht="13.9" customHeight="1" spans="1:6">
      <c r="A84" s="9" t="s">
        <v>345</v>
      </c>
      <c r="B84" s="10" t="s">
        <v>346</v>
      </c>
      <c r="C84" s="11"/>
      <c r="D84" s="12"/>
      <c r="E84" s="13"/>
      <c r="F84" s="15"/>
    </row>
    <row r="85" ht="13.2" customHeight="1" spans="1:6">
      <c r="A85" s="9" t="s">
        <v>347</v>
      </c>
      <c r="B85" s="10" t="s">
        <v>348</v>
      </c>
      <c r="C85" s="11"/>
      <c r="D85" s="12"/>
      <c r="E85" s="13"/>
      <c r="F85" s="15"/>
    </row>
    <row r="86" ht="13.2" customHeight="1" spans="1:6">
      <c r="A86" s="9" t="s">
        <v>539</v>
      </c>
      <c r="B86" s="10" t="s">
        <v>540</v>
      </c>
      <c r="C86" s="11" t="s">
        <v>121</v>
      </c>
      <c r="D86" s="12" t="s">
        <v>541</v>
      </c>
      <c r="E86" s="13"/>
      <c r="F86" s="15">
        <f t="shared" si="4"/>
        <v>0</v>
      </c>
    </row>
    <row r="87" ht="13.2" customHeight="1" spans="1:6">
      <c r="A87" s="9" t="s">
        <v>542</v>
      </c>
      <c r="B87" s="10" t="s">
        <v>543</v>
      </c>
      <c r="C87" s="11"/>
      <c r="D87" s="12"/>
      <c r="E87" s="13"/>
      <c r="F87" s="15"/>
    </row>
    <row r="88" ht="13.9" customHeight="1" spans="1:6">
      <c r="A88" s="9" t="s">
        <v>544</v>
      </c>
      <c r="B88" s="10" t="s">
        <v>545</v>
      </c>
      <c r="C88" s="11" t="s">
        <v>121</v>
      </c>
      <c r="D88" s="12" t="s">
        <v>546</v>
      </c>
      <c r="E88" s="13"/>
      <c r="F88" s="15">
        <f t="shared" si="4"/>
        <v>0</v>
      </c>
    </row>
    <row r="89" ht="13.2" customHeight="1" spans="1:6">
      <c r="A89" s="9" t="s">
        <v>547</v>
      </c>
      <c r="B89" s="10" t="s">
        <v>548</v>
      </c>
      <c r="C89" s="11" t="s">
        <v>121</v>
      </c>
      <c r="D89" s="12" t="s">
        <v>549</v>
      </c>
      <c r="E89" s="13"/>
      <c r="F89" s="15">
        <f t="shared" si="4"/>
        <v>0</v>
      </c>
    </row>
    <row r="90" ht="13.2" customHeight="1" spans="1:6">
      <c r="A90" s="9"/>
      <c r="B90" s="10"/>
      <c r="C90" s="11"/>
      <c r="D90" s="12"/>
      <c r="E90" s="12"/>
      <c r="F90" s="14"/>
    </row>
    <row r="91" ht="13.2" customHeight="1" spans="1:6">
      <c r="A91" s="9"/>
      <c r="B91" s="10"/>
      <c r="C91" s="11"/>
      <c r="D91" s="12"/>
      <c r="E91" s="12"/>
      <c r="F91" s="14"/>
    </row>
    <row r="92" ht="13.2" customHeight="1" spans="1:6">
      <c r="A92" s="9"/>
      <c r="B92" s="10"/>
      <c r="C92" s="11"/>
      <c r="D92" s="12"/>
      <c r="E92" s="12"/>
      <c r="F92" s="14"/>
    </row>
    <row r="93" ht="13.9" customHeight="1" spans="1:6">
      <c r="A93" s="9"/>
      <c r="B93" s="10"/>
      <c r="C93" s="11"/>
      <c r="D93" s="12"/>
      <c r="E93" s="12"/>
      <c r="F93" s="14"/>
    </row>
    <row r="94" ht="13.2" customHeight="1" spans="1:6">
      <c r="A94" s="9"/>
      <c r="B94" s="10"/>
      <c r="C94" s="11"/>
      <c r="D94" s="12"/>
      <c r="E94" s="12"/>
      <c r="F94" s="14"/>
    </row>
    <row r="95" ht="13.2" customHeight="1" spans="1:6">
      <c r="A95" s="9"/>
      <c r="B95" s="10"/>
      <c r="C95" s="11"/>
      <c r="D95" s="12"/>
      <c r="E95" s="12"/>
      <c r="F95" s="14"/>
    </row>
    <row r="96" ht="13.2" customHeight="1" spans="1:6">
      <c r="A96" s="9"/>
      <c r="B96" s="10"/>
      <c r="C96" s="11"/>
      <c r="D96" s="12"/>
      <c r="E96" s="12"/>
      <c r="F96" s="14"/>
    </row>
    <row r="97" ht="13.9" customHeight="1" spans="1:6">
      <c r="A97" s="9"/>
      <c r="B97" s="10"/>
      <c r="C97" s="11"/>
      <c r="D97" s="12"/>
      <c r="E97" s="12"/>
      <c r="F97" s="14"/>
    </row>
    <row r="98" ht="27.85" customHeight="1" spans="1:6">
      <c r="A98" s="17"/>
      <c r="B98" s="18" t="s">
        <v>154</v>
      </c>
      <c r="C98" s="17">
        <f>SUM(F57:F89)</f>
        <v>0</v>
      </c>
      <c r="D98" s="17"/>
      <c r="E98" s="17"/>
      <c r="F98" s="17"/>
    </row>
    <row r="99" ht="16.1" customHeight="1" spans="1:6">
      <c r="A99" s="2"/>
      <c r="B99" s="2"/>
      <c r="C99" s="3"/>
      <c r="D99" s="3"/>
      <c r="E99" s="3"/>
      <c r="F99" s="3"/>
    </row>
    <row r="100" ht="16.85" customHeight="1" spans="1:6">
      <c r="A100" s="2"/>
      <c r="B100" s="2"/>
      <c r="C100" s="2"/>
      <c r="D100" s="2"/>
      <c r="E100" s="2"/>
      <c r="F100" s="2"/>
    </row>
    <row r="101" ht="32.95" customHeight="1" spans="1:6">
      <c r="A101" s="1" t="s">
        <v>56</v>
      </c>
      <c r="B101" s="1"/>
      <c r="C101" s="1"/>
      <c r="D101" s="1"/>
      <c r="E101" s="1"/>
      <c r="F101" s="1"/>
    </row>
    <row r="102" ht="13.9" customHeight="1" spans="1:6">
      <c r="A102" s="2" t="s">
        <v>481</v>
      </c>
      <c r="B102" s="2"/>
      <c r="C102" s="3" t="s">
        <v>483</v>
      </c>
      <c r="D102" s="3"/>
      <c r="E102" s="3"/>
      <c r="F102" s="3"/>
    </row>
    <row r="103" ht="13.9" customHeight="1" spans="1:6">
      <c r="A103" s="2" t="s">
        <v>482</v>
      </c>
      <c r="B103" s="2"/>
      <c r="C103" s="2"/>
      <c r="D103" s="4" t="s">
        <v>155</v>
      </c>
      <c r="E103" s="4" t="s">
        <v>60</v>
      </c>
      <c r="F103" s="3" t="s">
        <v>61</v>
      </c>
    </row>
    <row r="104" ht="27.85" customHeight="1" spans="1:6">
      <c r="A104" s="5" t="s">
        <v>156</v>
      </c>
      <c r="B104" s="5"/>
      <c r="C104" s="5"/>
      <c r="D104" s="5"/>
      <c r="E104" s="5"/>
      <c r="F104" s="5"/>
    </row>
    <row r="105" ht="13.9" customHeight="1" spans="1:6">
      <c r="A105" s="6" t="s">
        <v>63</v>
      </c>
      <c r="B105" s="7" t="s">
        <v>64</v>
      </c>
      <c r="C105" s="7" t="s">
        <v>65</v>
      </c>
      <c r="D105" s="7" t="s">
        <v>66</v>
      </c>
      <c r="E105" s="7" t="s">
        <v>67</v>
      </c>
      <c r="F105" s="8" t="s">
        <v>68</v>
      </c>
    </row>
    <row r="106" ht="13.2" customHeight="1" spans="1:6">
      <c r="A106" s="9" t="s">
        <v>550</v>
      </c>
      <c r="B106" s="10" t="s">
        <v>551</v>
      </c>
      <c r="C106" s="11"/>
      <c r="D106" s="12"/>
      <c r="E106" s="12"/>
      <c r="F106" s="14"/>
    </row>
    <row r="107" ht="13.2" customHeight="1" spans="1:6">
      <c r="A107" s="9" t="s">
        <v>552</v>
      </c>
      <c r="B107" s="10" t="s">
        <v>553</v>
      </c>
      <c r="C107" s="11"/>
      <c r="D107" s="12"/>
      <c r="E107" s="12"/>
      <c r="F107" s="14"/>
    </row>
    <row r="108" ht="13.9" customHeight="1" spans="1:6">
      <c r="A108" s="9" t="s">
        <v>554</v>
      </c>
      <c r="B108" s="10" t="s">
        <v>555</v>
      </c>
      <c r="C108" s="11" t="s">
        <v>111</v>
      </c>
      <c r="D108" s="12" t="s">
        <v>556</v>
      </c>
      <c r="E108" s="13"/>
      <c r="F108" s="15">
        <f t="shared" ref="F108:F121" si="5">ROUND(D108*E108,0)</f>
        <v>0</v>
      </c>
    </row>
    <row r="109" ht="13.2" customHeight="1" spans="1:6">
      <c r="A109" s="9" t="s">
        <v>557</v>
      </c>
      <c r="B109" s="10" t="s">
        <v>558</v>
      </c>
      <c r="C109" s="11"/>
      <c r="D109" s="12"/>
      <c r="E109" s="13"/>
      <c r="F109" s="15">
        <f t="shared" si="5"/>
        <v>0</v>
      </c>
    </row>
    <row r="110" ht="13.2" customHeight="1" spans="1:6">
      <c r="A110" s="9" t="s">
        <v>559</v>
      </c>
      <c r="B110" s="10" t="s">
        <v>560</v>
      </c>
      <c r="C110" s="11" t="s">
        <v>111</v>
      </c>
      <c r="D110" s="12" t="s">
        <v>506</v>
      </c>
      <c r="E110" s="13"/>
      <c r="F110" s="15">
        <f t="shared" si="5"/>
        <v>0</v>
      </c>
    </row>
    <row r="111" ht="13.2" customHeight="1" spans="1:6">
      <c r="A111" s="9" t="s">
        <v>561</v>
      </c>
      <c r="B111" s="10" t="s">
        <v>562</v>
      </c>
      <c r="C111" s="11"/>
      <c r="D111" s="12"/>
      <c r="E111" s="13"/>
      <c r="F111" s="15">
        <f t="shared" si="5"/>
        <v>0</v>
      </c>
    </row>
    <row r="112" ht="13.9" customHeight="1" spans="1:6">
      <c r="A112" s="9" t="s">
        <v>563</v>
      </c>
      <c r="B112" s="10" t="s">
        <v>564</v>
      </c>
      <c r="C112" s="11" t="s">
        <v>111</v>
      </c>
      <c r="D112" s="12" t="s">
        <v>565</v>
      </c>
      <c r="E112" s="13"/>
      <c r="F112" s="15">
        <f t="shared" si="5"/>
        <v>0</v>
      </c>
    </row>
    <row r="113" ht="13.2" customHeight="1" spans="1:6">
      <c r="A113" s="9" t="s">
        <v>566</v>
      </c>
      <c r="B113" s="10" t="s">
        <v>567</v>
      </c>
      <c r="C113" s="11"/>
      <c r="D113" s="12"/>
      <c r="E113" s="13"/>
      <c r="F113" s="15">
        <f t="shared" si="5"/>
        <v>0</v>
      </c>
    </row>
    <row r="114" ht="13.2" customHeight="1" spans="1:6">
      <c r="A114" s="9" t="s">
        <v>568</v>
      </c>
      <c r="B114" s="10" t="s">
        <v>569</v>
      </c>
      <c r="C114" s="11" t="s">
        <v>111</v>
      </c>
      <c r="D114" s="12" t="s">
        <v>506</v>
      </c>
      <c r="E114" s="13"/>
      <c r="F114" s="15">
        <f t="shared" si="5"/>
        <v>0</v>
      </c>
    </row>
    <row r="115" ht="13.2" customHeight="1" spans="1:6">
      <c r="A115" s="9" t="s">
        <v>165</v>
      </c>
      <c r="B115" s="10" t="s">
        <v>166</v>
      </c>
      <c r="C115" s="11"/>
      <c r="D115" s="12"/>
      <c r="E115" s="13"/>
      <c r="F115" s="15">
        <f t="shared" si="5"/>
        <v>0</v>
      </c>
    </row>
    <row r="116" ht="13.2" customHeight="1" spans="1:6">
      <c r="A116" s="9" t="s">
        <v>167</v>
      </c>
      <c r="B116" s="10" t="s">
        <v>570</v>
      </c>
      <c r="C116" s="11" t="s">
        <v>111</v>
      </c>
      <c r="D116" s="12" t="s">
        <v>571</v>
      </c>
      <c r="E116" s="13"/>
      <c r="F116" s="15">
        <f t="shared" si="5"/>
        <v>0</v>
      </c>
    </row>
    <row r="117" ht="13.9" customHeight="1" spans="1:6">
      <c r="A117" s="9" t="s">
        <v>572</v>
      </c>
      <c r="B117" s="10" t="s">
        <v>573</v>
      </c>
      <c r="C117" s="11"/>
      <c r="D117" s="12"/>
      <c r="E117" s="13"/>
      <c r="F117" s="15">
        <f t="shared" si="5"/>
        <v>0</v>
      </c>
    </row>
    <row r="118" ht="13.2" customHeight="1" spans="1:6">
      <c r="A118" s="9" t="s">
        <v>574</v>
      </c>
      <c r="B118" s="10" t="s">
        <v>575</v>
      </c>
      <c r="C118" s="11" t="s">
        <v>198</v>
      </c>
      <c r="D118" s="12" t="s">
        <v>576</v>
      </c>
      <c r="E118" s="13"/>
      <c r="F118" s="15">
        <f t="shared" si="5"/>
        <v>0</v>
      </c>
    </row>
    <row r="119" ht="13.2" customHeight="1" spans="1:6">
      <c r="A119" s="9" t="s">
        <v>577</v>
      </c>
      <c r="B119" s="10" t="s">
        <v>578</v>
      </c>
      <c r="C119" s="11" t="s">
        <v>186</v>
      </c>
      <c r="D119" s="12" t="s">
        <v>579</v>
      </c>
      <c r="E119" s="13"/>
      <c r="F119" s="15">
        <f t="shared" si="5"/>
        <v>0</v>
      </c>
    </row>
    <row r="120" ht="13.2" customHeight="1" spans="1:6">
      <c r="A120" s="9" t="s">
        <v>580</v>
      </c>
      <c r="B120" s="10" t="s">
        <v>581</v>
      </c>
      <c r="C120" s="11" t="s">
        <v>121</v>
      </c>
      <c r="D120" s="12" t="s">
        <v>582</v>
      </c>
      <c r="E120" s="13"/>
      <c r="F120" s="15">
        <f t="shared" si="5"/>
        <v>0</v>
      </c>
    </row>
    <row r="121" ht="13.9" customHeight="1" spans="1:6">
      <c r="A121" s="9" t="s">
        <v>181</v>
      </c>
      <c r="B121" s="10" t="s">
        <v>182</v>
      </c>
      <c r="C121" s="11" t="s">
        <v>179</v>
      </c>
      <c r="D121" s="12" t="s">
        <v>294</v>
      </c>
      <c r="E121" s="13"/>
      <c r="F121" s="15">
        <f t="shared" si="5"/>
        <v>0</v>
      </c>
    </row>
    <row r="122" ht="13.2" customHeight="1" spans="1:6">
      <c r="A122" s="9"/>
      <c r="B122" s="10"/>
      <c r="C122" s="11"/>
      <c r="D122" s="12"/>
      <c r="E122" s="12"/>
      <c r="F122" s="15"/>
    </row>
    <row r="123" ht="13.2" customHeight="1" spans="1:6">
      <c r="A123" s="9"/>
      <c r="B123" s="10"/>
      <c r="C123" s="11"/>
      <c r="D123" s="12"/>
      <c r="E123" s="12"/>
      <c r="F123" s="14"/>
    </row>
    <row r="124" ht="13.2" customHeight="1" spans="1:6">
      <c r="A124" s="9"/>
      <c r="B124" s="10"/>
      <c r="C124" s="11"/>
      <c r="D124" s="12"/>
      <c r="E124" s="12"/>
      <c r="F124" s="14"/>
    </row>
    <row r="125" ht="13.9" customHeight="1" spans="1:6">
      <c r="A125" s="9"/>
      <c r="B125" s="10"/>
      <c r="C125" s="11"/>
      <c r="D125" s="12"/>
      <c r="E125" s="12"/>
      <c r="F125" s="14"/>
    </row>
    <row r="126" ht="13.2" customHeight="1" spans="1:6">
      <c r="A126" s="9"/>
      <c r="B126" s="10"/>
      <c r="C126" s="11"/>
      <c r="D126" s="12"/>
      <c r="E126" s="12"/>
      <c r="F126" s="14"/>
    </row>
    <row r="127" ht="13.2" customHeight="1" spans="1:6">
      <c r="A127" s="9"/>
      <c r="B127" s="10"/>
      <c r="C127" s="11"/>
      <c r="D127" s="12"/>
      <c r="E127" s="12"/>
      <c r="F127" s="14"/>
    </row>
    <row r="128" ht="13.2" customHeight="1" spans="1:6">
      <c r="A128" s="9"/>
      <c r="B128" s="10"/>
      <c r="C128" s="11"/>
      <c r="D128" s="12"/>
      <c r="E128" s="12"/>
      <c r="F128" s="14"/>
    </row>
    <row r="129" ht="13.2" customHeight="1" spans="1:6">
      <c r="A129" s="9"/>
      <c r="B129" s="10"/>
      <c r="C129" s="11"/>
      <c r="D129" s="12"/>
      <c r="E129" s="12"/>
      <c r="F129" s="14"/>
    </row>
    <row r="130" ht="13.9" customHeight="1" spans="1:6">
      <c r="A130" s="9"/>
      <c r="B130" s="10"/>
      <c r="C130" s="11"/>
      <c r="D130" s="12"/>
      <c r="E130" s="12"/>
      <c r="F130" s="14"/>
    </row>
    <row r="131" ht="13.2" customHeight="1" spans="1:6">
      <c r="A131" s="9"/>
      <c r="B131" s="10"/>
      <c r="C131" s="11"/>
      <c r="D131" s="12"/>
      <c r="E131" s="12"/>
      <c r="F131" s="14"/>
    </row>
    <row r="132" ht="13.2" customHeight="1" spans="1:6">
      <c r="A132" s="9"/>
      <c r="B132" s="10"/>
      <c r="C132" s="11"/>
      <c r="D132" s="12"/>
      <c r="E132" s="12"/>
      <c r="F132" s="14"/>
    </row>
    <row r="133" ht="13.2" customHeight="1" spans="1:6">
      <c r="A133" s="9"/>
      <c r="B133" s="10"/>
      <c r="C133" s="11"/>
      <c r="D133" s="12"/>
      <c r="E133" s="12"/>
      <c r="F133" s="14"/>
    </row>
    <row r="134" ht="13.9" customHeight="1" spans="1:6">
      <c r="A134" s="9"/>
      <c r="B134" s="10"/>
      <c r="C134" s="11"/>
      <c r="D134" s="12"/>
      <c r="E134" s="12"/>
      <c r="F134" s="14"/>
    </row>
    <row r="135" ht="13.2" customHeight="1" spans="1:6">
      <c r="A135" s="9"/>
      <c r="B135" s="10"/>
      <c r="C135" s="11"/>
      <c r="D135" s="12"/>
      <c r="E135" s="12"/>
      <c r="F135" s="14"/>
    </row>
    <row r="136" ht="13.2" customHeight="1" spans="1:6">
      <c r="A136" s="9"/>
      <c r="B136" s="10"/>
      <c r="C136" s="11"/>
      <c r="D136" s="12"/>
      <c r="E136" s="12"/>
      <c r="F136" s="14"/>
    </row>
    <row r="137" ht="13.2" customHeight="1" spans="1:6">
      <c r="A137" s="9"/>
      <c r="B137" s="10"/>
      <c r="C137" s="11"/>
      <c r="D137" s="12"/>
      <c r="E137" s="12"/>
      <c r="F137" s="14"/>
    </row>
    <row r="138" ht="13.9" customHeight="1" spans="1:6">
      <c r="A138" s="9"/>
      <c r="B138" s="10"/>
      <c r="C138" s="11"/>
      <c r="D138" s="12"/>
      <c r="E138" s="12"/>
      <c r="F138" s="14"/>
    </row>
    <row r="139" ht="13.2" customHeight="1" spans="1:6">
      <c r="A139" s="9"/>
      <c r="B139" s="10"/>
      <c r="C139" s="11"/>
      <c r="D139" s="12"/>
      <c r="E139" s="12"/>
      <c r="F139" s="14"/>
    </row>
    <row r="140" ht="13.2" customHeight="1" spans="1:6">
      <c r="A140" s="9"/>
      <c r="B140" s="10"/>
      <c r="C140" s="11"/>
      <c r="D140" s="12"/>
      <c r="E140" s="12"/>
      <c r="F140" s="14"/>
    </row>
    <row r="141" ht="13.2" customHeight="1" spans="1:6">
      <c r="A141" s="9"/>
      <c r="B141" s="10"/>
      <c r="C141" s="11"/>
      <c r="D141" s="12"/>
      <c r="E141" s="12"/>
      <c r="F141" s="14"/>
    </row>
    <row r="142" ht="13.2" customHeight="1" spans="1:6">
      <c r="A142" s="9"/>
      <c r="B142" s="10"/>
      <c r="C142" s="11"/>
      <c r="D142" s="12"/>
      <c r="E142" s="12"/>
      <c r="F142" s="14"/>
    </row>
    <row r="143" ht="13.9" customHeight="1" spans="1:6">
      <c r="A143" s="9"/>
      <c r="B143" s="10"/>
      <c r="C143" s="11"/>
      <c r="D143" s="12"/>
      <c r="E143" s="12"/>
      <c r="F143" s="14"/>
    </row>
    <row r="144" ht="13.2" customHeight="1" spans="1:6">
      <c r="A144" s="9"/>
      <c r="B144" s="10"/>
      <c r="C144" s="11"/>
      <c r="D144" s="12"/>
      <c r="E144" s="12"/>
      <c r="F144" s="14"/>
    </row>
    <row r="145" ht="13.2" customHeight="1" spans="1:6">
      <c r="A145" s="9"/>
      <c r="B145" s="10"/>
      <c r="C145" s="11"/>
      <c r="D145" s="12"/>
      <c r="E145" s="12"/>
      <c r="F145" s="14"/>
    </row>
    <row r="146" ht="13.2" customHeight="1" spans="1:6">
      <c r="A146" s="9"/>
      <c r="B146" s="10"/>
      <c r="C146" s="11"/>
      <c r="D146" s="12"/>
      <c r="E146" s="12"/>
      <c r="F146" s="14"/>
    </row>
    <row r="147" ht="13.9" customHeight="1" spans="1:6">
      <c r="A147" s="9"/>
      <c r="B147" s="10"/>
      <c r="C147" s="11"/>
      <c r="D147" s="12"/>
      <c r="E147" s="12"/>
      <c r="F147" s="14"/>
    </row>
    <row r="148" ht="27.85" customHeight="1" spans="1:6">
      <c r="A148" s="17"/>
      <c r="B148" s="18" t="s">
        <v>191</v>
      </c>
      <c r="C148" s="17">
        <f>SUM(F108:F121)</f>
        <v>0</v>
      </c>
      <c r="D148" s="17"/>
      <c r="E148" s="17"/>
      <c r="F148" s="17"/>
    </row>
    <row r="149" ht="16.1" customHeight="1" spans="1:6">
      <c r="A149" s="2"/>
      <c r="B149" s="2"/>
      <c r="C149" s="3"/>
      <c r="D149" s="3"/>
      <c r="E149" s="3"/>
      <c r="F149" s="3"/>
    </row>
    <row r="150" ht="16.85" customHeight="1" spans="1:6">
      <c r="A150" s="2"/>
      <c r="B150" s="2"/>
      <c r="C150" s="2"/>
      <c r="D150" s="2"/>
      <c r="E150" s="2"/>
      <c r="F150" s="2"/>
    </row>
    <row r="151" ht="32.95" customHeight="1" spans="1:6">
      <c r="A151" s="1" t="s">
        <v>56</v>
      </c>
      <c r="B151" s="1"/>
      <c r="C151" s="1"/>
      <c r="D151" s="1"/>
      <c r="E151" s="1"/>
      <c r="F151" s="1"/>
    </row>
    <row r="152" ht="13.9" customHeight="1" spans="1:6">
      <c r="A152" s="2" t="s">
        <v>481</v>
      </c>
      <c r="B152" s="2"/>
      <c r="C152" s="3" t="s">
        <v>483</v>
      </c>
      <c r="D152" s="3"/>
      <c r="E152" s="3"/>
      <c r="F152" s="3"/>
    </row>
    <row r="153" ht="13.9" customHeight="1" spans="1:6">
      <c r="A153" s="2" t="s">
        <v>482</v>
      </c>
      <c r="B153" s="2"/>
      <c r="C153" s="2"/>
      <c r="D153" s="4" t="s">
        <v>192</v>
      </c>
      <c r="E153" s="4" t="s">
        <v>60</v>
      </c>
      <c r="F153" s="3" t="s">
        <v>61</v>
      </c>
    </row>
    <row r="154" ht="27.85" customHeight="1" spans="1:6">
      <c r="A154" s="5" t="s">
        <v>193</v>
      </c>
      <c r="B154" s="5"/>
      <c r="C154" s="5"/>
      <c r="D154" s="5"/>
      <c r="E154" s="5"/>
      <c r="F154" s="5"/>
    </row>
    <row r="155" ht="13.9" customHeight="1" spans="1:6">
      <c r="A155" s="6" t="s">
        <v>63</v>
      </c>
      <c r="B155" s="7" t="s">
        <v>64</v>
      </c>
      <c r="C155" s="7" t="s">
        <v>65</v>
      </c>
      <c r="D155" s="7" t="s">
        <v>66</v>
      </c>
      <c r="E155" s="7" t="s">
        <v>67</v>
      </c>
      <c r="F155" s="8" t="s">
        <v>68</v>
      </c>
    </row>
    <row r="156" ht="13.2" customHeight="1" spans="1:6">
      <c r="A156" s="9" t="s">
        <v>194</v>
      </c>
      <c r="B156" s="10" t="s">
        <v>583</v>
      </c>
      <c r="C156" s="11"/>
      <c r="D156" s="12"/>
      <c r="E156" s="12"/>
      <c r="F156" s="14"/>
    </row>
    <row r="157" ht="13.2" customHeight="1" spans="1:6">
      <c r="A157" s="9" t="s">
        <v>584</v>
      </c>
      <c r="B157" s="10" t="s">
        <v>585</v>
      </c>
      <c r="C157" s="11" t="s">
        <v>198</v>
      </c>
      <c r="D157" s="12" t="s">
        <v>586</v>
      </c>
      <c r="E157" s="13"/>
      <c r="F157" s="15">
        <f t="shared" ref="F157:F189" si="6">ROUND(D157*E157,0)</f>
        <v>0</v>
      </c>
    </row>
    <row r="158" ht="13.9" customHeight="1" spans="1:6">
      <c r="A158" s="9" t="s">
        <v>587</v>
      </c>
      <c r="B158" s="10" t="s">
        <v>588</v>
      </c>
      <c r="C158" s="11"/>
      <c r="D158" s="12"/>
      <c r="E158" s="13"/>
      <c r="F158" s="15">
        <f t="shared" si="6"/>
        <v>0</v>
      </c>
    </row>
    <row r="159" ht="13.2" customHeight="1" spans="1:6">
      <c r="A159" s="9" t="s">
        <v>589</v>
      </c>
      <c r="B159" s="10" t="s">
        <v>590</v>
      </c>
      <c r="C159" s="11" t="s">
        <v>198</v>
      </c>
      <c r="D159" s="12" t="s">
        <v>591</v>
      </c>
      <c r="E159" s="13"/>
      <c r="F159" s="15">
        <f t="shared" si="6"/>
        <v>0</v>
      </c>
    </row>
    <row r="160" ht="13.2" customHeight="1" spans="1:6">
      <c r="A160" s="9" t="s">
        <v>592</v>
      </c>
      <c r="B160" s="10" t="s">
        <v>585</v>
      </c>
      <c r="C160" s="11" t="s">
        <v>198</v>
      </c>
      <c r="D160" s="12" t="s">
        <v>593</v>
      </c>
      <c r="E160" s="13"/>
      <c r="F160" s="15">
        <f t="shared" si="6"/>
        <v>0</v>
      </c>
    </row>
    <row r="161" ht="13.2" customHeight="1" spans="1:6">
      <c r="A161" s="9" t="s">
        <v>594</v>
      </c>
      <c r="B161" s="10" t="s">
        <v>595</v>
      </c>
      <c r="C161" s="11"/>
      <c r="D161" s="12"/>
      <c r="E161" s="13"/>
      <c r="F161" s="15">
        <f t="shared" si="6"/>
        <v>0</v>
      </c>
    </row>
    <row r="162" ht="13.9" customHeight="1" spans="1:6">
      <c r="A162" s="9" t="s">
        <v>596</v>
      </c>
      <c r="B162" s="10" t="s">
        <v>223</v>
      </c>
      <c r="C162" s="11" t="s">
        <v>121</v>
      </c>
      <c r="D162" s="12" t="s">
        <v>597</v>
      </c>
      <c r="E162" s="13"/>
      <c r="F162" s="15">
        <f t="shared" si="6"/>
        <v>0</v>
      </c>
    </row>
    <row r="163" ht="13.2" customHeight="1" spans="1:6">
      <c r="A163" s="9" t="s">
        <v>200</v>
      </c>
      <c r="B163" s="10" t="s">
        <v>201</v>
      </c>
      <c r="C163" s="11"/>
      <c r="D163" s="12"/>
      <c r="E163" s="13"/>
      <c r="F163" s="15">
        <f t="shared" si="6"/>
        <v>0</v>
      </c>
    </row>
    <row r="164" ht="13.2" customHeight="1" spans="1:6">
      <c r="A164" s="9" t="s">
        <v>202</v>
      </c>
      <c r="B164" s="10" t="s">
        <v>203</v>
      </c>
      <c r="C164" s="11"/>
      <c r="D164" s="12"/>
      <c r="E164" s="13"/>
      <c r="F164" s="15">
        <f t="shared" si="6"/>
        <v>0</v>
      </c>
    </row>
    <row r="165" ht="13.2" customHeight="1" spans="1:6">
      <c r="A165" s="9" t="s">
        <v>204</v>
      </c>
      <c r="B165" s="10" t="s">
        <v>205</v>
      </c>
      <c r="C165" s="11"/>
      <c r="D165" s="12"/>
      <c r="E165" s="13"/>
      <c r="F165" s="15">
        <f t="shared" si="6"/>
        <v>0</v>
      </c>
    </row>
    <row r="166" ht="13.2" customHeight="1" spans="1:6">
      <c r="A166" s="9" t="s">
        <v>206</v>
      </c>
      <c r="B166" s="10" t="s">
        <v>207</v>
      </c>
      <c r="C166" s="11" t="s">
        <v>121</v>
      </c>
      <c r="D166" s="12" t="s">
        <v>598</v>
      </c>
      <c r="E166" s="13"/>
      <c r="F166" s="15">
        <f t="shared" si="6"/>
        <v>0</v>
      </c>
    </row>
    <row r="167" ht="13.9" customHeight="1" spans="1:6">
      <c r="A167" s="9" t="s">
        <v>599</v>
      </c>
      <c r="B167" s="10" t="s">
        <v>174</v>
      </c>
      <c r="C167" s="11"/>
      <c r="D167" s="12"/>
      <c r="E167" s="13"/>
      <c r="F167" s="15">
        <f t="shared" si="6"/>
        <v>0</v>
      </c>
    </row>
    <row r="168" ht="13.2" customHeight="1" spans="1:6">
      <c r="A168" s="9" t="s">
        <v>600</v>
      </c>
      <c r="B168" s="10" t="s">
        <v>601</v>
      </c>
      <c r="C168" s="11"/>
      <c r="D168" s="12"/>
      <c r="E168" s="13"/>
      <c r="F168" s="15">
        <f t="shared" si="6"/>
        <v>0</v>
      </c>
    </row>
    <row r="169" ht="13.2" customHeight="1" spans="1:6">
      <c r="A169" s="9" t="s">
        <v>602</v>
      </c>
      <c r="B169" s="10" t="s">
        <v>603</v>
      </c>
      <c r="C169" s="11" t="s">
        <v>179</v>
      </c>
      <c r="D169" s="12" t="s">
        <v>422</v>
      </c>
      <c r="E169" s="13"/>
      <c r="F169" s="15">
        <f t="shared" si="6"/>
        <v>0</v>
      </c>
    </row>
    <row r="170" ht="13.2" customHeight="1" spans="1:6">
      <c r="A170" s="9" t="s">
        <v>209</v>
      </c>
      <c r="B170" s="10" t="s">
        <v>210</v>
      </c>
      <c r="C170" s="11" t="s">
        <v>121</v>
      </c>
      <c r="D170" s="12" t="s">
        <v>604</v>
      </c>
      <c r="E170" s="13"/>
      <c r="F170" s="15">
        <f t="shared" si="6"/>
        <v>0</v>
      </c>
    </row>
    <row r="171" ht="13.9" customHeight="1" spans="1:6">
      <c r="A171" s="9" t="s">
        <v>217</v>
      </c>
      <c r="B171" s="10" t="s">
        <v>218</v>
      </c>
      <c r="C171" s="11"/>
      <c r="D171" s="12"/>
      <c r="E171" s="13"/>
      <c r="F171" s="15">
        <f t="shared" si="6"/>
        <v>0</v>
      </c>
    </row>
    <row r="172" ht="13.2" customHeight="1" spans="1:6">
      <c r="A172" s="9" t="s">
        <v>605</v>
      </c>
      <c r="B172" s="10" t="s">
        <v>220</v>
      </c>
      <c r="C172" s="11" t="s">
        <v>121</v>
      </c>
      <c r="D172" s="12" t="s">
        <v>606</v>
      </c>
      <c r="E172" s="13"/>
      <c r="F172" s="15">
        <f t="shared" si="6"/>
        <v>0</v>
      </c>
    </row>
    <row r="173" ht="13.2" customHeight="1" spans="1:6">
      <c r="A173" s="9" t="s">
        <v>364</v>
      </c>
      <c r="B173" s="10" t="s">
        <v>365</v>
      </c>
      <c r="C173" s="11" t="s">
        <v>198</v>
      </c>
      <c r="D173" s="12" t="s">
        <v>607</v>
      </c>
      <c r="E173" s="13"/>
      <c r="F173" s="15">
        <f t="shared" si="6"/>
        <v>0</v>
      </c>
    </row>
    <row r="174" ht="13.2" customHeight="1" spans="1:6">
      <c r="A174" s="9" t="s">
        <v>225</v>
      </c>
      <c r="B174" s="10" t="s">
        <v>226</v>
      </c>
      <c r="C174" s="11"/>
      <c r="D174" s="12"/>
      <c r="E174" s="13"/>
      <c r="F174" s="15">
        <f t="shared" si="6"/>
        <v>0</v>
      </c>
    </row>
    <row r="175" ht="13.9" customHeight="1" spans="1:6">
      <c r="A175" s="9" t="s">
        <v>227</v>
      </c>
      <c r="B175" s="10" t="s">
        <v>228</v>
      </c>
      <c r="C175" s="11"/>
      <c r="D175" s="12"/>
      <c r="E175" s="13"/>
      <c r="F175" s="15">
        <f t="shared" si="6"/>
        <v>0</v>
      </c>
    </row>
    <row r="176" ht="13.2" customHeight="1" spans="1:6">
      <c r="A176" s="9" t="s">
        <v>229</v>
      </c>
      <c r="B176" s="10" t="s">
        <v>230</v>
      </c>
      <c r="C176" s="11" t="s">
        <v>121</v>
      </c>
      <c r="D176" s="12" t="s">
        <v>608</v>
      </c>
      <c r="E176" s="13"/>
      <c r="F176" s="15">
        <f t="shared" si="6"/>
        <v>0</v>
      </c>
    </row>
    <row r="177" ht="13.2" customHeight="1" spans="1:6">
      <c r="A177" s="9" t="s">
        <v>234</v>
      </c>
      <c r="B177" s="10" t="s">
        <v>235</v>
      </c>
      <c r="C177" s="11"/>
      <c r="D177" s="12"/>
      <c r="E177" s="13"/>
      <c r="F177" s="15">
        <f t="shared" si="6"/>
        <v>0</v>
      </c>
    </row>
    <row r="178" ht="13.2" customHeight="1" spans="1:6">
      <c r="A178" s="9" t="s">
        <v>236</v>
      </c>
      <c r="B178" s="10" t="s">
        <v>237</v>
      </c>
      <c r="C178" s="11"/>
      <c r="D178" s="12"/>
      <c r="E178" s="13"/>
      <c r="F178" s="15">
        <f t="shared" si="6"/>
        <v>0</v>
      </c>
    </row>
    <row r="179" ht="13.2" customHeight="1" spans="1:6">
      <c r="A179" s="9" t="s">
        <v>238</v>
      </c>
      <c r="B179" s="10" t="s">
        <v>230</v>
      </c>
      <c r="C179" s="11" t="s">
        <v>121</v>
      </c>
      <c r="D179" s="12" t="s">
        <v>609</v>
      </c>
      <c r="E179" s="13"/>
      <c r="F179" s="15">
        <f t="shared" si="6"/>
        <v>0</v>
      </c>
    </row>
    <row r="180" ht="13.9" customHeight="1" spans="1:6">
      <c r="A180" s="9" t="s">
        <v>242</v>
      </c>
      <c r="B180" s="10" t="s">
        <v>243</v>
      </c>
      <c r="C180" s="11"/>
      <c r="D180" s="12"/>
      <c r="E180" s="13"/>
      <c r="F180" s="15">
        <f t="shared" si="6"/>
        <v>0</v>
      </c>
    </row>
    <row r="181" ht="13.2" customHeight="1" spans="1:6">
      <c r="A181" s="9" t="s">
        <v>610</v>
      </c>
      <c r="B181" s="10" t="s">
        <v>611</v>
      </c>
      <c r="C181" s="11" t="s">
        <v>121</v>
      </c>
      <c r="D181" s="12" t="s">
        <v>612</v>
      </c>
      <c r="E181" s="13"/>
      <c r="F181" s="15">
        <f t="shared" si="6"/>
        <v>0</v>
      </c>
    </row>
    <row r="182" ht="13.2" customHeight="1" spans="1:6">
      <c r="A182" s="9" t="s">
        <v>257</v>
      </c>
      <c r="B182" s="10" t="s">
        <v>258</v>
      </c>
      <c r="C182" s="11"/>
      <c r="D182" s="12"/>
      <c r="E182" s="13"/>
      <c r="F182" s="15">
        <f t="shared" si="6"/>
        <v>0</v>
      </c>
    </row>
    <row r="183" ht="13.2" customHeight="1" spans="1:6">
      <c r="A183" s="9" t="s">
        <v>259</v>
      </c>
      <c r="B183" s="10" t="s">
        <v>260</v>
      </c>
      <c r="C183" s="11"/>
      <c r="D183" s="12"/>
      <c r="E183" s="13"/>
      <c r="F183" s="15">
        <f t="shared" si="6"/>
        <v>0</v>
      </c>
    </row>
    <row r="184" ht="13.9" customHeight="1" spans="1:6">
      <c r="A184" s="9" t="s">
        <v>261</v>
      </c>
      <c r="B184" s="10" t="s">
        <v>223</v>
      </c>
      <c r="C184" s="11" t="s">
        <v>121</v>
      </c>
      <c r="D184" s="12" t="s">
        <v>613</v>
      </c>
      <c r="E184" s="13"/>
      <c r="F184" s="15">
        <f t="shared" si="6"/>
        <v>0</v>
      </c>
    </row>
    <row r="185" ht="13.2" customHeight="1" spans="1:6">
      <c r="A185" s="9" t="s">
        <v>263</v>
      </c>
      <c r="B185" s="10" t="s">
        <v>264</v>
      </c>
      <c r="C185" s="11"/>
      <c r="D185" s="12"/>
      <c r="E185" s="13"/>
      <c r="F185" s="15">
        <f t="shared" si="6"/>
        <v>0</v>
      </c>
    </row>
    <row r="186" ht="13.2" customHeight="1" spans="1:6">
      <c r="A186" s="9" t="s">
        <v>614</v>
      </c>
      <c r="B186" s="10" t="s">
        <v>615</v>
      </c>
      <c r="C186" s="11"/>
      <c r="D186" s="12"/>
      <c r="E186" s="13"/>
      <c r="F186" s="15">
        <f t="shared" si="6"/>
        <v>0</v>
      </c>
    </row>
    <row r="187" ht="13.2" customHeight="1" spans="1:6">
      <c r="A187" s="9" t="s">
        <v>616</v>
      </c>
      <c r="B187" s="10" t="s">
        <v>617</v>
      </c>
      <c r="C187" s="11" t="s">
        <v>198</v>
      </c>
      <c r="D187" s="12" t="s">
        <v>618</v>
      </c>
      <c r="E187" s="13"/>
      <c r="F187" s="15">
        <f t="shared" si="6"/>
        <v>0</v>
      </c>
    </row>
    <row r="188" ht="13.9" customHeight="1" spans="1:6">
      <c r="A188" s="9" t="s">
        <v>619</v>
      </c>
      <c r="B188" s="10" t="s">
        <v>384</v>
      </c>
      <c r="C188" s="11" t="s">
        <v>121</v>
      </c>
      <c r="D188" s="12" t="s">
        <v>620</v>
      </c>
      <c r="E188" s="13"/>
      <c r="F188" s="15">
        <f t="shared" si="6"/>
        <v>0</v>
      </c>
    </row>
    <row r="189" ht="13.2" customHeight="1" spans="1:6">
      <c r="A189" s="9" t="s">
        <v>621</v>
      </c>
      <c r="B189" s="10" t="s">
        <v>622</v>
      </c>
      <c r="C189" s="11" t="s">
        <v>121</v>
      </c>
      <c r="D189" s="12" t="s">
        <v>397</v>
      </c>
      <c r="E189" s="13"/>
      <c r="F189" s="15">
        <f t="shared" si="6"/>
        <v>0</v>
      </c>
    </row>
    <row r="190" ht="13.2" customHeight="1" spans="1:6">
      <c r="A190" s="9"/>
      <c r="B190" s="10"/>
      <c r="C190" s="11"/>
      <c r="D190" s="12"/>
      <c r="E190" s="12"/>
      <c r="F190" s="14"/>
    </row>
    <row r="191" ht="13.2" customHeight="1" spans="1:6">
      <c r="A191" s="9"/>
      <c r="B191" s="10"/>
      <c r="C191" s="11"/>
      <c r="D191" s="12"/>
      <c r="E191" s="12"/>
      <c r="F191" s="14"/>
    </row>
    <row r="192" ht="13.2" customHeight="1" spans="1:6">
      <c r="A192" s="9"/>
      <c r="B192" s="10"/>
      <c r="C192" s="11"/>
      <c r="D192" s="12"/>
      <c r="E192" s="12"/>
      <c r="F192" s="14"/>
    </row>
    <row r="193" ht="13.9" customHeight="1" spans="1:6">
      <c r="A193" s="9"/>
      <c r="B193" s="10"/>
      <c r="C193" s="11"/>
      <c r="D193" s="12"/>
      <c r="E193" s="12"/>
      <c r="F193" s="14"/>
    </row>
    <row r="194" ht="13.2" customHeight="1" spans="1:6">
      <c r="A194" s="9"/>
      <c r="B194" s="10"/>
      <c r="C194" s="11"/>
      <c r="D194" s="12"/>
      <c r="E194" s="12"/>
      <c r="F194" s="14"/>
    </row>
    <row r="195" ht="13.2" customHeight="1" spans="1:6">
      <c r="A195" s="9"/>
      <c r="B195" s="10"/>
      <c r="C195" s="11"/>
      <c r="D195" s="12"/>
      <c r="E195" s="12"/>
      <c r="F195" s="14"/>
    </row>
    <row r="196" ht="13.2" customHeight="1" spans="1:6">
      <c r="A196" s="9"/>
      <c r="B196" s="10"/>
      <c r="C196" s="11"/>
      <c r="D196" s="12"/>
      <c r="E196" s="12"/>
      <c r="F196" s="14"/>
    </row>
    <row r="197" ht="13.9" customHeight="1" spans="1:6">
      <c r="A197" s="9"/>
      <c r="B197" s="10"/>
      <c r="C197" s="11"/>
      <c r="D197" s="12"/>
      <c r="E197" s="12"/>
      <c r="F197" s="14"/>
    </row>
    <row r="198" ht="27.85" customHeight="1" spans="1:6">
      <c r="A198" s="17"/>
      <c r="B198" s="18" t="s">
        <v>282</v>
      </c>
      <c r="C198" s="17">
        <f>SUM(F157:F190)</f>
        <v>0</v>
      </c>
      <c r="D198" s="17"/>
      <c r="E198" s="17"/>
      <c r="F198" s="17"/>
    </row>
    <row r="199" ht="16.1" customHeight="1" spans="1:6">
      <c r="A199" s="2"/>
      <c r="B199" s="2"/>
      <c r="C199" s="3"/>
      <c r="D199" s="3"/>
      <c r="E199" s="3"/>
      <c r="F199" s="3"/>
    </row>
    <row r="200" ht="16.85" customHeight="1" spans="1:6">
      <c r="A200" s="2"/>
      <c r="B200" s="2"/>
      <c r="C200" s="2"/>
      <c r="D200" s="2"/>
      <c r="E200" s="2"/>
      <c r="F200" s="2"/>
    </row>
    <row r="201" ht="32.95" customHeight="1" spans="1:6">
      <c r="A201" s="1" t="s">
        <v>56</v>
      </c>
      <c r="B201" s="1"/>
      <c r="C201" s="1"/>
      <c r="D201" s="1"/>
      <c r="E201" s="1"/>
      <c r="F201" s="1"/>
    </row>
    <row r="202" ht="13.9" customHeight="1" spans="1:6">
      <c r="A202" s="2" t="s">
        <v>481</v>
      </c>
      <c r="B202" s="2"/>
      <c r="C202" s="3" t="s">
        <v>483</v>
      </c>
      <c r="D202" s="3"/>
      <c r="E202" s="3"/>
      <c r="F202" s="3"/>
    </row>
    <row r="203" ht="13.9" customHeight="1" spans="1:6">
      <c r="A203" s="2" t="s">
        <v>482</v>
      </c>
      <c r="B203" s="2"/>
      <c r="C203" s="2"/>
      <c r="D203" s="4" t="s">
        <v>283</v>
      </c>
      <c r="E203" s="4" t="s">
        <v>60</v>
      </c>
      <c r="F203" s="3" t="s">
        <v>61</v>
      </c>
    </row>
    <row r="204" ht="27.85" customHeight="1" spans="1:6">
      <c r="A204" s="5" t="s">
        <v>284</v>
      </c>
      <c r="B204" s="5"/>
      <c r="C204" s="5"/>
      <c r="D204" s="5"/>
      <c r="E204" s="5"/>
      <c r="F204" s="5"/>
    </row>
    <row r="205" ht="13.9" customHeight="1" spans="1:6">
      <c r="A205" s="6" t="s">
        <v>63</v>
      </c>
      <c r="B205" s="7" t="s">
        <v>64</v>
      </c>
      <c r="C205" s="7" t="s">
        <v>65</v>
      </c>
      <c r="D205" s="7" t="s">
        <v>66</v>
      </c>
      <c r="E205" s="7" t="s">
        <v>67</v>
      </c>
      <c r="F205" s="8" t="s">
        <v>68</v>
      </c>
    </row>
    <row r="206" ht="13.2" customHeight="1" spans="1:6">
      <c r="A206" s="9" t="s">
        <v>386</v>
      </c>
      <c r="B206" s="10" t="s">
        <v>387</v>
      </c>
      <c r="C206" s="11"/>
      <c r="D206" s="12"/>
      <c r="E206" s="12"/>
      <c r="F206" s="14"/>
    </row>
    <row r="207" ht="13.2" customHeight="1" spans="1:6">
      <c r="A207" s="9" t="s">
        <v>388</v>
      </c>
      <c r="B207" s="10" t="s">
        <v>389</v>
      </c>
      <c r="C207" s="11"/>
      <c r="D207" s="12"/>
      <c r="E207" s="12"/>
      <c r="F207" s="14"/>
    </row>
    <row r="208" ht="13.9" customHeight="1" spans="1:6">
      <c r="A208" s="9" t="s">
        <v>623</v>
      </c>
      <c r="B208" s="10" t="s">
        <v>624</v>
      </c>
      <c r="C208" s="11"/>
      <c r="D208" s="12"/>
      <c r="E208" s="12"/>
      <c r="F208" s="14"/>
    </row>
    <row r="209" ht="13.2" customHeight="1" spans="1:6">
      <c r="A209" s="9" t="s">
        <v>625</v>
      </c>
      <c r="B209" s="10" t="s">
        <v>626</v>
      </c>
      <c r="C209" s="11" t="s">
        <v>179</v>
      </c>
      <c r="D209" s="12" t="s">
        <v>627</v>
      </c>
      <c r="E209" s="13"/>
      <c r="F209" s="15">
        <f t="shared" ref="F209:F221" si="7">ROUND(D209*E209,0)</f>
        <v>0</v>
      </c>
    </row>
    <row r="210" ht="13.2" customHeight="1" spans="1:6">
      <c r="A210" s="9" t="s">
        <v>628</v>
      </c>
      <c r="B210" s="10" t="s">
        <v>629</v>
      </c>
      <c r="C210" s="11" t="s">
        <v>179</v>
      </c>
      <c r="D210" s="12" t="s">
        <v>630</v>
      </c>
      <c r="E210" s="13"/>
      <c r="F210" s="15">
        <f t="shared" si="7"/>
        <v>0</v>
      </c>
    </row>
    <row r="211" ht="13.2" customHeight="1" spans="1:6">
      <c r="A211" s="9" t="s">
        <v>285</v>
      </c>
      <c r="B211" s="10" t="s">
        <v>286</v>
      </c>
      <c r="C211" s="11"/>
      <c r="D211" s="12"/>
      <c r="E211" s="13"/>
      <c r="F211" s="15">
        <f t="shared" si="7"/>
        <v>0</v>
      </c>
    </row>
    <row r="212" ht="13.9" customHeight="1" spans="1:6">
      <c r="A212" s="9" t="s">
        <v>287</v>
      </c>
      <c r="B212" s="10" t="s">
        <v>631</v>
      </c>
      <c r="C212" s="11" t="s">
        <v>97</v>
      </c>
      <c r="D212" s="12" t="s">
        <v>294</v>
      </c>
      <c r="E212" s="13"/>
      <c r="F212" s="15">
        <f t="shared" si="7"/>
        <v>0</v>
      </c>
    </row>
    <row r="213" ht="13.2" customHeight="1" spans="1:6">
      <c r="A213" s="9" t="s">
        <v>289</v>
      </c>
      <c r="B213" s="10" t="s">
        <v>632</v>
      </c>
      <c r="C213" s="11" t="s">
        <v>97</v>
      </c>
      <c r="D213" s="12" t="s">
        <v>92</v>
      </c>
      <c r="E213" s="13"/>
      <c r="F213" s="15">
        <f t="shared" si="7"/>
        <v>0</v>
      </c>
    </row>
    <row r="214" ht="13.2" customHeight="1" spans="1:6">
      <c r="A214" s="9" t="s">
        <v>292</v>
      </c>
      <c r="B214" s="10" t="s">
        <v>633</v>
      </c>
      <c r="C214" s="11" t="s">
        <v>97</v>
      </c>
      <c r="D214" s="12" t="s">
        <v>634</v>
      </c>
      <c r="E214" s="13"/>
      <c r="F214" s="15">
        <f t="shared" si="7"/>
        <v>0</v>
      </c>
    </row>
    <row r="215" ht="13.2" customHeight="1" spans="1:6">
      <c r="A215" s="9" t="s">
        <v>295</v>
      </c>
      <c r="B215" s="10" t="s">
        <v>635</v>
      </c>
      <c r="C215" s="11" t="s">
        <v>97</v>
      </c>
      <c r="D215" s="12" t="s">
        <v>92</v>
      </c>
      <c r="E215" s="13"/>
      <c r="F215" s="15">
        <f t="shared" si="7"/>
        <v>0</v>
      </c>
    </row>
    <row r="216" ht="13.2" customHeight="1" spans="1:6">
      <c r="A216" s="9" t="s">
        <v>636</v>
      </c>
      <c r="B216" s="10" t="s">
        <v>637</v>
      </c>
      <c r="C216" s="11" t="s">
        <v>97</v>
      </c>
      <c r="D216" s="12" t="s">
        <v>638</v>
      </c>
      <c r="E216" s="13"/>
      <c r="F216" s="15">
        <f t="shared" si="7"/>
        <v>0</v>
      </c>
    </row>
    <row r="217" ht="13.9" customHeight="1" spans="1:6">
      <c r="A217" s="9" t="s">
        <v>302</v>
      </c>
      <c r="B217" s="10" t="s">
        <v>303</v>
      </c>
      <c r="C217" s="11"/>
      <c r="D217" s="12"/>
      <c r="E217" s="13"/>
      <c r="F217" s="15">
        <f t="shared" si="7"/>
        <v>0</v>
      </c>
    </row>
    <row r="218" ht="13.2" customHeight="1" spans="1:6">
      <c r="A218" s="9" t="s">
        <v>639</v>
      </c>
      <c r="B218" s="10" t="s">
        <v>640</v>
      </c>
      <c r="C218" s="11" t="s">
        <v>111</v>
      </c>
      <c r="D218" s="12" t="s">
        <v>641</v>
      </c>
      <c r="E218" s="13"/>
      <c r="F218" s="15">
        <f t="shared" si="7"/>
        <v>0</v>
      </c>
    </row>
    <row r="219" ht="13.2" customHeight="1" spans="1:6">
      <c r="A219" s="9" t="s">
        <v>642</v>
      </c>
      <c r="B219" s="10" t="s">
        <v>643</v>
      </c>
      <c r="C219" s="11" t="s">
        <v>111</v>
      </c>
      <c r="D219" s="12" t="s">
        <v>644</v>
      </c>
      <c r="E219" s="13"/>
      <c r="F219" s="15">
        <f t="shared" si="7"/>
        <v>0</v>
      </c>
    </row>
    <row r="220" ht="13.2" customHeight="1" spans="1:6">
      <c r="A220" s="9" t="s">
        <v>310</v>
      </c>
      <c r="B220" s="10" t="s">
        <v>311</v>
      </c>
      <c r="C220" s="11"/>
      <c r="D220" s="12"/>
      <c r="E220" s="13"/>
      <c r="F220" s="15">
        <f t="shared" si="7"/>
        <v>0</v>
      </c>
    </row>
    <row r="221" ht="13.9" customHeight="1" spans="1:6">
      <c r="A221" s="9" t="s">
        <v>412</v>
      </c>
      <c r="B221" s="10" t="s">
        <v>413</v>
      </c>
      <c r="C221" s="11" t="s">
        <v>97</v>
      </c>
      <c r="D221" s="12" t="s">
        <v>645</v>
      </c>
      <c r="E221" s="13"/>
      <c r="F221" s="15">
        <f t="shared" si="7"/>
        <v>0</v>
      </c>
    </row>
    <row r="222" ht="13.2" customHeight="1" spans="1:6">
      <c r="A222" s="9"/>
      <c r="B222" s="10"/>
      <c r="C222" s="11"/>
      <c r="D222" s="12"/>
      <c r="E222" s="12"/>
      <c r="F222" s="14"/>
    </row>
    <row r="223" ht="13.2" customHeight="1" spans="1:6">
      <c r="A223" s="9"/>
      <c r="B223" s="10"/>
      <c r="C223" s="11"/>
      <c r="D223" s="12"/>
      <c r="E223" s="12"/>
      <c r="F223" s="14"/>
    </row>
    <row r="224" ht="13.2" customHeight="1" spans="1:6">
      <c r="A224" s="9"/>
      <c r="B224" s="10"/>
      <c r="C224" s="11"/>
      <c r="D224" s="12"/>
      <c r="E224" s="12"/>
      <c r="F224" s="14"/>
    </row>
    <row r="225" ht="13.9" customHeight="1" spans="1:6">
      <c r="A225" s="9"/>
      <c r="B225" s="10"/>
      <c r="C225" s="11"/>
      <c r="D225" s="12"/>
      <c r="E225" s="12"/>
      <c r="F225" s="14"/>
    </row>
    <row r="226" ht="13.2" customHeight="1" spans="1:6">
      <c r="A226" s="9"/>
      <c r="B226" s="10"/>
      <c r="C226" s="11"/>
      <c r="D226" s="12"/>
      <c r="E226" s="12"/>
      <c r="F226" s="14"/>
    </row>
    <row r="227" ht="13.2" customHeight="1" spans="1:6">
      <c r="A227" s="9"/>
      <c r="B227" s="10"/>
      <c r="C227" s="11"/>
      <c r="D227" s="12"/>
      <c r="E227" s="12"/>
      <c r="F227" s="14"/>
    </row>
    <row r="228" ht="13.2" customHeight="1" spans="1:6">
      <c r="A228" s="9"/>
      <c r="B228" s="10"/>
      <c r="C228" s="11"/>
      <c r="D228" s="12"/>
      <c r="E228" s="12"/>
      <c r="F228" s="14"/>
    </row>
    <row r="229" ht="13.2" customHeight="1" spans="1:6">
      <c r="A229" s="9"/>
      <c r="B229" s="10"/>
      <c r="C229" s="11"/>
      <c r="D229" s="12"/>
      <c r="E229" s="12"/>
      <c r="F229" s="14"/>
    </row>
    <row r="230" ht="13.9" customHeight="1" spans="1:6">
      <c r="A230" s="9"/>
      <c r="B230" s="10"/>
      <c r="C230" s="11"/>
      <c r="D230" s="12"/>
      <c r="E230" s="12"/>
      <c r="F230" s="14"/>
    </row>
    <row r="231" ht="13.2" customHeight="1" spans="1:6">
      <c r="A231" s="9"/>
      <c r="B231" s="10"/>
      <c r="C231" s="11"/>
      <c r="D231" s="12"/>
      <c r="E231" s="12"/>
      <c r="F231" s="14"/>
    </row>
    <row r="232" ht="13.2" customHeight="1" spans="1:6">
      <c r="A232" s="9"/>
      <c r="B232" s="10"/>
      <c r="C232" s="11"/>
      <c r="D232" s="12"/>
      <c r="E232" s="12"/>
      <c r="F232" s="14"/>
    </row>
    <row r="233" ht="13.2" customHeight="1" spans="1:6">
      <c r="A233" s="9"/>
      <c r="B233" s="10"/>
      <c r="C233" s="11"/>
      <c r="D233" s="12"/>
      <c r="E233" s="12"/>
      <c r="F233" s="14"/>
    </row>
    <row r="234" ht="13.9" customHeight="1" spans="1:6">
      <c r="A234" s="9"/>
      <c r="B234" s="10"/>
      <c r="C234" s="11"/>
      <c r="D234" s="12"/>
      <c r="E234" s="12"/>
      <c r="F234" s="14"/>
    </row>
    <row r="235" ht="13.2" customHeight="1" spans="1:6">
      <c r="A235" s="9"/>
      <c r="B235" s="10"/>
      <c r="C235" s="11"/>
      <c r="D235" s="12"/>
      <c r="E235" s="12"/>
      <c r="F235" s="14"/>
    </row>
    <row r="236" ht="13.2" customHeight="1" spans="1:6">
      <c r="A236" s="9"/>
      <c r="B236" s="10"/>
      <c r="C236" s="11"/>
      <c r="D236" s="12"/>
      <c r="E236" s="12"/>
      <c r="F236" s="14"/>
    </row>
    <row r="237" ht="13.2" customHeight="1" spans="1:6">
      <c r="A237" s="9"/>
      <c r="B237" s="10"/>
      <c r="C237" s="11"/>
      <c r="D237" s="12"/>
      <c r="E237" s="12"/>
      <c r="F237" s="14"/>
    </row>
    <row r="238" ht="13.9" customHeight="1" spans="1:6">
      <c r="A238" s="9"/>
      <c r="B238" s="10"/>
      <c r="C238" s="11"/>
      <c r="D238" s="12"/>
      <c r="E238" s="12"/>
      <c r="F238" s="14"/>
    </row>
    <row r="239" ht="13.2" customHeight="1" spans="1:6">
      <c r="A239" s="9"/>
      <c r="B239" s="10"/>
      <c r="C239" s="11"/>
      <c r="D239" s="12"/>
      <c r="E239" s="12"/>
      <c r="F239" s="14"/>
    </row>
    <row r="240" ht="13.2" customHeight="1" spans="1:6">
      <c r="A240" s="9"/>
      <c r="B240" s="10"/>
      <c r="C240" s="11"/>
      <c r="D240" s="12"/>
      <c r="E240" s="12"/>
      <c r="F240" s="14"/>
    </row>
    <row r="241" ht="13.2" customHeight="1" spans="1:6">
      <c r="A241" s="9"/>
      <c r="B241" s="10"/>
      <c r="C241" s="11"/>
      <c r="D241" s="12"/>
      <c r="E241" s="12"/>
      <c r="F241" s="14"/>
    </row>
    <row r="242" ht="13.2" customHeight="1" spans="1:6">
      <c r="A242" s="9"/>
      <c r="B242" s="10"/>
      <c r="C242" s="11"/>
      <c r="D242" s="12"/>
      <c r="E242" s="12"/>
      <c r="F242" s="14"/>
    </row>
    <row r="243" ht="13.9" customHeight="1" spans="1:6">
      <c r="A243" s="9"/>
      <c r="B243" s="10"/>
      <c r="C243" s="11"/>
      <c r="D243" s="12"/>
      <c r="E243" s="12"/>
      <c r="F243" s="14"/>
    </row>
    <row r="244" ht="13.2" customHeight="1" spans="1:6">
      <c r="A244" s="9"/>
      <c r="B244" s="10"/>
      <c r="C244" s="11"/>
      <c r="D244" s="12"/>
      <c r="E244" s="12"/>
      <c r="F244" s="14"/>
    </row>
    <row r="245" ht="13.2" customHeight="1" spans="1:6">
      <c r="A245" s="9"/>
      <c r="B245" s="10"/>
      <c r="C245" s="11"/>
      <c r="D245" s="12"/>
      <c r="E245" s="12"/>
      <c r="F245" s="14"/>
    </row>
    <row r="246" ht="13.2" customHeight="1" spans="1:6">
      <c r="A246" s="9"/>
      <c r="B246" s="10"/>
      <c r="C246" s="11"/>
      <c r="D246" s="12"/>
      <c r="E246" s="12"/>
      <c r="F246" s="14"/>
    </row>
    <row r="247" ht="13.9" customHeight="1" spans="1:6">
      <c r="A247" s="9"/>
      <c r="B247" s="10"/>
      <c r="C247" s="11"/>
      <c r="D247" s="12"/>
      <c r="E247" s="12"/>
      <c r="F247" s="14"/>
    </row>
    <row r="248" ht="27.85" customHeight="1" spans="1:6">
      <c r="A248" s="17"/>
      <c r="B248" s="18" t="s">
        <v>315</v>
      </c>
      <c r="C248" s="17">
        <f>SUM(F209:F222)</f>
        <v>0</v>
      </c>
      <c r="D248" s="17"/>
      <c r="E248" s="17"/>
      <c r="F248" s="17"/>
    </row>
    <row r="249" ht="16.1" customHeight="1" spans="1:6">
      <c r="A249" s="2"/>
      <c r="B249" s="2"/>
      <c r="C249" s="3"/>
      <c r="D249" s="3"/>
      <c r="E249" s="3"/>
      <c r="F249" s="3"/>
    </row>
    <row r="250" ht="16.85" customHeight="1" spans="1:6">
      <c r="A250" s="2"/>
      <c r="B250" s="2"/>
      <c r="C250" s="2"/>
      <c r="D250" s="2"/>
      <c r="E250" s="2"/>
      <c r="F250" s="2"/>
    </row>
  </sheetData>
  <sheetProtection password="DC84" sheet="1" objects="1"/>
  <protectedRanges>
    <protectedRange sqref="E8 E11:E12 E57:E89 E108:E121 E157:E189 E209:E221" name="区域2"/>
  </protectedRanges>
  <mergeCells count="50">
    <mergeCell ref="A1:F1"/>
    <mergeCell ref="A2:B2"/>
    <mergeCell ref="C2:F2"/>
    <mergeCell ref="A3:C3"/>
    <mergeCell ref="A4:F4"/>
    <mergeCell ref="C48:D48"/>
    <mergeCell ref="E48:F48"/>
    <mergeCell ref="A49:B49"/>
    <mergeCell ref="C49:F49"/>
    <mergeCell ref="A50:F50"/>
    <mergeCell ref="A51:F51"/>
    <mergeCell ref="A52:B52"/>
    <mergeCell ref="C52:F52"/>
    <mergeCell ref="A53:C53"/>
    <mergeCell ref="A54:F54"/>
    <mergeCell ref="C98:D98"/>
    <mergeCell ref="E98:F98"/>
    <mergeCell ref="A99:B99"/>
    <mergeCell ref="C99:F99"/>
    <mergeCell ref="A100:F100"/>
    <mergeCell ref="A101:F101"/>
    <mergeCell ref="A102:B102"/>
    <mergeCell ref="C102:F102"/>
    <mergeCell ref="A103:C103"/>
    <mergeCell ref="A104:F104"/>
    <mergeCell ref="C148:D148"/>
    <mergeCell ref="E148:F148"/>
    <mergeCell ref="A149:B149"/>
    <mergeCell ref="C149:F149"/>
    <mergeCell ref="A150:F150"/>
    <mergeCell ref="A151:F151"/>
    <mergeCell ref="A152:B152"/>
    <mergeCell ref="C152:F152"/>
    <mergeCell ref="A153:C153"/>
    <mergeCell ref="A154:F154"/>
    <mergeCell ref="C198:D198"/>
    <mergeCell ref="E198:F198"/>
    <mergeCell ref="A199:B199"/>
    <mergeCell ref="C199:F199"/>
    <mergeCell ref="A200:F200"/>
    <mergeCell ref="A201:F201"/>
    <mergeCell ref="A202:B202"/>
    <mergeCell ref="C202:F202"/>
    <mergeCell ref="A203:C203"/>
    <mergeCell ref="A204:F204"/>
    <mergeCell ref="C248:D248"/>
    <mergeCell ref="E248:F248"/>
    <mergeCell ref="A249:B249"/>
    <mergeCell ref="C249:F249"/>
    <mergeCell ref="A250:F250"/>
  </mergeCells>
  <conditionalFormatting sqref="$A1:$XFD1048576">
    <cfRule type="cellIs" dxfId="0" priority="1" operator="equal">
      <formula>0</formula>
    </cfRule>
  </conditionalFormatting>
  <pageMargins left="1.18" right="0.12" top="0.315" bottom="0.315" header="0" footer="0"/>
  <pageSetup paperSize="9" fitToWidth="0" fitToHeight="0" orientation="portrait"/>
  <headerFooter alignWithMargins="0"/>
  <rowBreaks count="4" manualBreakCount="4">
    <brk id="50" max="16383" man="1"/>
    <brk id="100" max="16383" man="1"/>
    <brk id="150" max="16383" man="1"/>
    <brk id="20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/>
  <rangeList sheetStid="2" master=""/>
  <rangeList sheetStid="1" master="">
    <arrUserId title="区域2" rangeCreator="" othersAccessPermission="edit"/>
  </rangeList>
  <rangeList sheetStid="5" master=""/>
  <rangeList sheetStid="7" master="">
    <arrUserId title="区域1" rangeCreator="" othersAccessPermission="edit"/>
  </rangeList>
  <rangeList sheetStid="8" master=""/>
  <rangeList sheetStid="9" master="">
    <arrUserId title="区域1" rangeCreator="" othersAccessPermission="edit"/>
  </rangeList>
  <rangeList sheetStid="3" master=""/>
  <rangeList sheetStid="4" master="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汇总表（4个项目）</vt:lpstr>
      <vt:lpstr>汇总表（X484简明）</vt:lpstr>
      <vt:lpstr>明细表（X484简明）</vt:lpstr>
      <vt:lpstr>汇总表（X813睦党）</vt:lpstr>
      <vt:lpstr>明细表（X813睦党）</vt:lpstr>
      <vt:lpstr>汇总表（X813金谷山）</vt:lpstr>
      <vt:lpstr>明细表（X813金谷山）</vt:lpstr>
      <vt:lpstr>汇总表（X800云敏）</vt:lpstr>
      <vt:lpstr>明细表（X800云敏）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Administrator</cp:lastModifiedBy>
  <dcterms:created xsi:type="dcterms:W3CDTF">2024-02-03T00:18:00Z</dcterms:created>
  <dcterms:modified xsi:type="dcterms:W3CDTF">2024-02-29T08:30:34Z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BED1D8A2DEB1483197298CC1E9C36938_13</vt:lpwstr>
  </property>
  <property fmtid="{D5CDD505-2E9C-101B-9397-08002B2CF9AE}" pid="3" name="KSOProductBuildVer">
    <vt:lpwstr>2052-12.1.0.16388</vt:lpwstr>
  </property>
</Properties>
</file>